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narc\Downloads\"/>
    </mc:Choice>
  </mc:AlternateContent>
  <xr:revisionPtr revIDLastSave="0" documentId="13_ncr:1_{D038BEAB-5BE0-4C6D-972C-E579BD88D3AA}" xr6:coauthVersionLast="47" xr6:coauthVersionMax="47" xr10:uidLastSave="{00000000-0000-0000-0000-000000000000}"/>
  <bookViews>
    <workbookView xWindow="-110" yWindow="-110" windowWidth="25820" windowHeight="15500" firstSheet="2" activeTab="2" xr2:uid="{00000000-000D-0000-FFFF-FFFF00000000}"/>
  </bookViews>
  <sheets>
    <sheet name="Planilha2" sheetId="4" state="hidden" r:id="rId1"/>
    <sheet name="Planilha1" sheetId="5" state="hidden" r:id="rId2"/>
    <sheet name="CONTROLE" sheetId="1" r:id="rId3"/>
    <sheet name="GRÁFICOS" sheetId="2" r:id="rId4"/>
  </sheets>
  <definedNames>
    <definedName name="_xlnm._FilterDatabase" localSheetId="2" hidden="1">CONTROLE!$B$2:$M$6</definedName>
  </definedNames>
  <calcPr calcId="191029"/>
  <pivotCaches>
    <pivotCache cacheId="0" r:id="rId5"/>
    <pivotCache cacheId="6" r:id="rId6"/>
    <pivotCache cacheId="1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L16" i="2"/>
  <c r="K16" i="2"/>
  <c r="B12" i="2"/>
  <c r="J16" i="2"/>
  <c r="H15" i="2"/>
  <c r="D15" i="2"/>
  <c r="B19" i="2"/>
  <c r="B17" i="2"/>
  <c r="B15" i="2"/>
  <c r="B10" i="2"/>
  <c r="B5" i="2"/>
  <c r="B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tc={B4218467-C6BA-4522-9A99-8466E2DFC1B3}</author>
    <author>tc={C3A61CF2-02FF-4486-9126-83DBB770E394}</author>
    <author>tc={992B5C67-4D0C-4EE1-B21F-5A9522FA608A}</author>
    <author>tc={22A53F65-8DD1-4E2C-B3BB-BAB4AF52B378}</author>
    <author>tc={DCD221F1-C844-4C26-ADAC-798509C87A51}</author>
    <author>tc={E82AE24D-01C0-44D0-BCCB-D28882F2D753}</author>
    <author>tc={EA51CF3F-0B75-4CBE-BBCC-F36D5C5D82C1}</author>
  </authors>
  <commentList>
    <comment ref="C1" authorId="0" shapeId="0" xr:uid="{B4218467-C6BA-4522-9A99-8466E2DFC1B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Cuidado ao modificar os dados de salário, contrato, modalidade, fase e status. São eles que atualizam os gráficos!</t>
      </text>
    </comment>
    <comment ref="A2" authorId="1" shapeId="0" xr:uid="{C3A61CF2-02FF-4486-9126-83DBB770E3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Copie a estrela e marque seus favoritos!</t>
      </text>
    </comment>
    <comment ref="E2" authorId="2" shapeId="0" xr:uid="{992B5C67-4D0C-4EE1-B21F-5A9522FA608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Clique na célula e abra o menu suspenso para escolher o contrato da vaga. Se for criar mais linhas, arraste a última célula para baixo para copiar a formatação.</t>
      </text>
    </comment>
    <comment ref="F2" authorId="3" shapeId="0" xr:uid="{22A53F65-8DD1-4E2C-B3BB-BAB4AF52B37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Clique na célula e abra o menu suspenso para escolher a modalidade da vaga. Se for criar mais linhas, arraste a última célula para baixo para copiar a formatação.</t>
      </text>
    </comment>
    <comment ref="G2" authorId="4" shapeId="0" xr:uid="{DCD221F1-C844-4C26-ADAC-798509C87A5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Clique na célula e abra o menu suspenso para escolher a posição da vaga. Se for criar mais linhas, arraste a última célula para baixo para copiar a formatação.</t>
      </text>
    </comment>
    <comment ref="J2" authorId="5" shapeId="0" xr:uid="{E82AE24D-01C0-44D0-BCCB-D28882F2D75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Clique na célula e abra o menu suspenso para escolher a fase em que você está. Se for criar mais linhas, arraste a última célula para baixo para copiar a formatação.</t>
      </text>
    </comment>
    <comment ref="L2" authorId="6" shapeId="0" xr:uid="{EA51CF3F-0B75-4CBE-BBCC-F36D5C5D82C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Clique na célula e abra o menu suspenso para escolher o status da vaga. Se for criar mais linhas, arraste a última célula para baixo para copiar a formatação.</t>
      </text>
    </comment>
  </commentList>
</comments>
</file>

<file path=xl/sharedStrings.xml><?xml version="1.0" encoding="utf-8"?>
<sst xmlns="http://schemas.openxmlformats.org/spreadsheetml/2006/main" count="193" uniqueCount="86">
  <si>
    <t>⭐</t>
  </si>
  <si>
    <t>Empresa</t>
  </si>
  <si>
    <t>Recrutador</t>
  </si>
  <si>
    <t>Salário</t>
  </si>
  <si>
    <t>Contrato</t>
  </si>
  <si>
    <t>Modalidade</t>
  </si>
  <si>
    <t>Posição</t>
  </si>
  <si>
    <t>Observações</t>
  </si>
  <si>
    <t>Inscrição</t>
  </si>
  <si>
    <t>Fase</t>
  </si>
  <si>
    <t>Início</t>
  </si>
  <si>
    <t>Status</t>
  </si>
  <si>
    <t>Link da vaga</t>
  </si>
  <si>
    <t>Empresa Y</t>
  </si>
  <si>
    <t>Renata Miranda</t>
  </si>
  <si>
    <t>CLT</t>
  </si>
  <si>
    <t>Híbrido</t>
  </si>
  <si>
    <t>Júnior</t>
  </si>
  <si>
    <t>3x na semana presencial</t>
  </si>
  <si>
    <t>FECHADA</t>
  </si>
  <si>
    <t>www.linkedin.com.br</t>
  </si>
  <si>
    <t>Empresa X</t>
  </si>
  <si>
    <t>Antônio Chagas</t>
  </si>
  <si>
    <t>PJ</t>
  </si>
  <si>
    <t>Presencial</t>
  </si>
  <si>
    <t>Treinee</t>
  </si>
  <si>
    <t>30min de distância de casa</t>
  </si>
  <si>
    <t>Plataformas</t>
  </si>
  <si>
    <t>Empresa Z</t>
  </si>
  <si>
    <t>Marta dos Santos</t>
  </si>
  <si>
    <t>Remoto</t>
  </si>
  <si>
    <t>Pleno</t>
  </si>
  <si>
    <t>Tem cartão Caju</t>
  </si>
  <si>
    <t>Linkedin</t>
  </si>
  <si>
    <t>Aprovado</t>
  </si>
  <si>
    <t>ABERTA</t>
  </si>
  <si>
    <t>Empresa B</t>
  </si>
  <si>
    <t>Aline das Chagas F.</t>
  </si>
  <si>
    <t>Informal</t>
  </si>
  <si>
    <t>Sênior</t>
  </si>
  <si>
    <t>"pejotizado"</t>
  </si>
  <si>
    <t>Total Geral</t>
  </si>
  <si>
    <t>Rótulos de Coluna</t>
  </si>
  <si>
    <t>Soma de Salário</t>
  </si>
  <si>
    <t>APROVADO</t>
  </si>
  <si>
    <t>REPROVADO</t>
  </si>
  <si>
    <t>Entrevistas</t>
  </si>
  <si>
    <t>Currículo</t>
  </si>
  <si>
    <t>Testes</t>
  </si>
  <si>
    <t>Empresa M</t>
  </si>
  <si>
    <t>Empresa G</t>
  </si>
  <si>
    <t>Empresa T</t>
  </si>
  <si>
    <t>Empresa A</t>
  </si>
  <si>
    <t>Empresa S</t>
  </si>
  <si>
    <t>Empresa V</t>
  </si>
  <si>
    <t>Empresa L</t>
  </si>
  <si>
    <t>Empresa W</t>
  </si>
  <si>
    <t>Empresa N</t>
  </si>
  <si>
    <t>Empresa Q</t>
  </si>
  <si>
    <t>Empresa J</t>
  </si>
  <si>
    <t>Empresa C</t>
  </si>
  <si>
    <t>E-mail</t>
  </si>
  <si>
    <t>Whatsapp</t>
  </si>
  <si>
    <t>Coordenador</t>
  </si>
  <si>
    <t>Analista</t>
  </si>
  <si>
    <t>Reprovado</t>
  </si>
  <si>
    <t>CANDIDATURAS REALIZADAS</t>
  </si>
  <si>
    <t>ENTREVISTAS FEITAS</t>
  </si>
  <si>
    <t>TESTES REALIZADOS</t>
  </si>
  <si>
    <t>ANÁLISE DE CURRÍCULO</t>
  </si>
  <si>
    <t>RESULTADO FINAL</t>
  </si>
  <si>
    <r>
      <rPr>
        <sz val="10"/>
        <color rgb="FF8333EA"/>
        <rFont val="Nunito"/>
      </rPr>
      <t>VAGAS</t>
    </r>
    <r>
      <rPr>
        <b/>
        <sz val="10"/>
        <color rgb="FF8333EA"/>
        <rFont val="Nunito"/>
      </rPr>
      <t xml:space="preserve"> ABERTAS</t>
    </r>
  </si>
  <si>
    <r>
      <rPr>
        <sz val="10"/>
        <color rgb="FF8333EA"/>
        <rFont val="Nunito"/>
      </rPr>
      <t>VAGAS</t>
    </r>
    <r>
      <rPr>
        <b/>
        <sz val="10"/>
        <color rgb="FF8333EA"/>
        <rFont val="Nunito"/>
      </rPr>
      <t xml:space="preserve"> FECHADAS</t>
    </r>
  </si>
  <si>
    <r>
      <rPr>
        <sz val="10"/>
        <color rgb="FF8333EA"/>
        <rFont val="Nunito"/>
      </rPr>
      <t>VAGAS</t>
    </r>
    <r>
      <rPr>
        <b/>
        <sz val="10"/>
        <color rgb="FF8333EA"/>
        <rFont val="Nunito"/>
      </rPr>
      <t xml:space="preserve"> CLT</t>
    </r>
  </si>
  <si>
    <r>
      <rPr>
        <sz val="10"/>
        <color rgb="FF8333EA"/>
        <rFont val="Nunito"/>
      </rPr>
      <t>VAGAS</t>
    </r>
    <r>
      <rPr>
        <b/>
        <sz val="10"/>
        <color rgb="FF8333EA"/>
        <rFont val="Nunito"/>
      </rPr>
      <t xml:space="preserve"> PJ</t>
    </r>
  </si>
  <si>
    <r>
      <rPr>
        <sz val="10"/>
        <color rgb="FF8333EA"/>
        <rFont val="Nunito"/>
      </rPr>
      <t>VAGAS</t>
    </r>
    <r>
      <rPr>
        <b/>
        <sz val="10"/>
        <color rgb="FF8333EA"/>
        <rFont val="Nunito"/>
      </rPr>
      <t xml:space="preserve"> INFORMAIS</t>
    </r>
  </si>
  <si>
    <t>SEM RESPOSTA</t>
  </si>
  <si>
    <t>Sem resposta</t>
  </si>
  <si>
    <t>SALÁRIO x TIPO DE CONTRATO</t>
  </si>
  <si>
    <t>SALÁRIO x MODALIDADE</t>
  </si>
  <si>
    <t>Vaga Design       Todos os direitos reservados</t>
  </si>
  <si>
    <r>
      <t xml:space="preserve">Aqui está um resumo das suas candidaturas de emprego. </t>
    </r>
    <r>
      <rPr>
        <sz val="11"/>
        <color rgb="FFF3E3ED"/>
        <rFont val="Nunito"/>
      </rPr>
      <t>Não esqueça de preencher os dados pertinentes na aba de</t>
    </r>
    <r>
      <rPr>
        <b/>
        <sz val="11"/>
        <color rgb="FFF3E3ED"/>
        <rFont val="Nunito"/>
      </rPr>
      <t xml:space="preserve"> Controle. </t>
    </r>
    <r>
      <rPr>
        <sz val="11"/>
        <color rgb="FFF3E3ED"/>
        <rFont val="Nunito"/>
      </rPr>
      <t xml:space="preserve">Ah, por favor </t>
    </r>
    <r>
      <rPr>
        <b/>
        <sz val="11"/>
        <color rgb="FFF3E3ED"/>
        <rFont val="Nunito"/>
      </rPr>
      <t xml:space="preserve">não edite essa página, </t>
    </r>
    <r>
      <rPr>
        <sz val="11"/>
        <color rgb="FFF3E3ED"/>
        <rFont val="Nunito"/>
      </rPr>
      <t>ela atualiza automaticamente :)</t>
    </r>
  </si>
  <si>
    <t>(32) 1111 1111</t>
  </si>
  <si>
    <t>Empresa U</t>
  </si>
  <si>
    <t>FASES DAS SUAS CANDIDATURAS</t>
  </si>
  <si>
    <t>Média de Salário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</si>
</sst>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 -416]#,##0.00"/>
    <numFmt numFmtId="165" formatCode="dd&quot;/&quot;mm"/>
    <numFmt numFmtId="166" formatCode="d/m"/>
  </numFmts>
  <fonts count="20" x14ac:knownFonts="1">
    <font>
      <sz val="10"/>
      <color rgb="FF000000"/>
      <name val="Arial"/>
      <scheme val="minor"/>
    </font>
    <font>
      <b/>
      <sz val="12"/>
      <color rgb="FFF3E3ED"/>
      <name val="Nunito"/>
    </font>
    <font>
      <b/>
      <sz val="12"/>
      <color rgb="FF8333EA"/>
      <name val="Nunito"/>
    </font>
    <font>
      <b/>
      <sz val="10"/>
      <color rgb="FF8333EA"/>
      <name val="Nunito"/>
    </font>
    <font>
      <sz val="10"/>
      <color rgb="FF000000"/>
      <name val="Nunito"/>
    </font>
    <font>
      <sz val="10"/>
      <color rgb="FF8333EA"/>
      <name val="Nunito"/>
    </font>
    <font>
      <sz val="10"/>
      <color theme="1"/>
      <name val="Nunito"/>
    </font>
    <font>
      <b/>
      <sz val="20"/>
      <color rgb="FFF3E3ED"/>
      <name val="Nunito"/>
    </font>
    <font>
      <sz val="10"/>
      <color theme="0"/>
      <name val="Nunito"/>
    </font>
    <font>
      <b/>
      <sz val="20"/>
      <color rgb="FF8333EA"/>
      <name val="Nunito"/>
    </font>
    <font>
      <sz val="20"/>
      <color rgb="FFF3E3ED"/>
      <name val="Nunito"/>
    </font>
    <font>
      <b/>
      <sz val="10"/>
      <color rgb="FFF3E3ED"/>
      <name val="Nunito"/>
    </font>
    <font>
      <sz val="72"/>
      <color rgb="FF8333EA"/>
      <name val="Nunito"/>
    </font>
    <font>
      <sz val="42"/>
      <color rgb="FF8333EA"/>
      <name val="Nunito"/>
    </font>
    <font>
      <sz val="10"/>
      <color rgb="FFF3E3ED"/>
      <name val="Nunito"/>
    </font>
    <font>
      <b/>
      <sz val="10"/>
      <color rgb="FFF1545B"/>
      <name val="Nunito"/>
    </font>
    <font>
      <u/>
      <sz val="10"/>
      <color rgb="FF8333EA"/>
      <name val="Nunito"/>
    </font>
    <font>
      <sz val="10"/>
      <color rgb="FFF1545B"/>
      <name val="Nunito"/>
    </font>
    <font>
      <b/>
      <sz val="11"/>
      <color rgb="FFF3E3ED"/>
      <name val="Nunito"/>
    </font>
    <font>
      <sz val="11"/>
      <color rgb="FFF3E3ED"/>
      <name val="Nunito"/>
    </font>
  </fonts>
  <fills count="14">
    <fill>
      <patternFill patternType="none"/>
    </fill>
    <fill>
      <patternFill patternType="gray125"/>
    </fill>
    <fill>
      <patternFill patternType="solid">
        <fgColor rgb="FF8333EA"/>
        <bgColor rgb="FF8333EA"/>
      </patternFill>
    </fill>
    <fill>
      <patternFill patternType="solid">
        <fgColor rgb="FF8333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3E3ED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8333EA"/>
      </left>
      <right style="thin">
        <color rgb="FF8333EA"/>
      </right>
      <top style="thin">
        <color rgb="FF8333EA"/>
      </top>
      <bottom/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/>
      <bottom/>
      <diagonal/>
    </border>
    <border>
      <left/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  <border>
      <left/>
      <right/>
      <top style="thin">
        <color rgb="FFF3F3F3"/>
      </top>
      <bottom style="thin">
        <color rgb="FFF3F3F3"/>
      </bottom>
      <diagonal/>
    </border>
    <border>
      <left style="thin">
        <color rgb="FF8333EA"/>
      </left>
      <right style="thin">
        <color rgb="FF8333EA"/>
      </right>
      <top/>
      <bottom style="thin">
        <color rgb="FF8333EA"/>
      </bottom>
      <diagonal/>
    </border>
    <border>
      <left style="thin">
        <color rgb="FF8333EA"/>
      </left>
      <right style="thin">
        <color rgb="FF8333EA"/>
      </right>
      <top style="thin">
        <color rgb="FFF3F3F3"/>
      </top>
      <bottom style="thin">
        <color rgb="FF8333EA"/>
      </bottom>
      <diagonal/>
    </border>
    <border>
      <left style="thin">
        <color rgb="FFF3F3F3"/>
      </left>
      <right style="thin">
        <color rgb="FFF3F3F3"/>
      </right>
      <top/>
      <bottom/>
      <diagonal/>
    </border>
    <border>
      <left/>
      <right/>
      <top style="thin">
        <color rgb="FF8333EA"/>
      </top>
      <bottom style="thin">
        <color indexed="64"/>
      </bottom>
      <diagonal/>
    </border>
    <border>
      <left style="thin">
        <color rgb="FF8333EA"/>
      </left>
      <right/>
      <top/>
      <bottom/>
      <diagonal/>
    </border>
    <border>
      <left/>
      <right style="thin">
        <color rgb="FF8333EA"/>
      </right>
      <top style="thin">
        <color rgb="FF8333EA"/>
      </top>
      <bottom style="thin">
        <color indexed="64"/>
      </bottom>
      <diagonal/>
    </border>
    <border>
      <left style="thin">
        <color rgb="FF8333EA"/>
      </left>
      <right/>
      <top style="thin">
        <color rgb="FF8333EA"/>
      </top>
      <bottom style="thin">
        <color indexed="64"/>
      </bottom>
      <diagonal/>
    </border>
    <border>
      <left style="thin">
        <color rgb="FF8333EA"/>
      </left>
      <right/>
      <top style="thin">
        <color rgb="FF8333EA"/>
      </top>
      <bottom style="thin">
        <color rgb="FF8333EA"/>
      </bottom>
      <diagonal/>
    </border>
    <border>
      <left/>
      <right/>
      <top style="thin">
        <color rgb="FF8333EA"/>
      </top>
      <bottom style="thin">
        <color rgb="FF8333EA"/>
      </bottom>
      <diagonal/>
    </border>
    <border>
      <left/>
      <right style="thin">
        <color rgb="FF8333EA"/>
      </right>
      <top style="thin">
        <color rgb="FF8333EA"/>
      </top>
      <bottom style="thin">
        <color rgb="FF8333EA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1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3" borderId="0" xfId="0" applyFont="1" applyFill="1" applyAlignment="1">
      <alignment horizontal="left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164" fontId="5" fillId="9" borderId="0" xfId="0" applyNumberFormat="1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15"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theme="6" tint="0.79998168889431442"/>
          <bgColor theme="6" tint="0.79998168889431442"/>
        </patternFill>
      </fill>
    </dxf>
    <dxf>
      <fill>
        <patternFill>
          <fgColor theme="6" tint="0.59996337778862885"/>
          <bgColor theme="6" tint="0.59996337778862885"/>
        </patternFill>
      </fill>
    </dxf>
    <dxf>
      <fill>
        <patternFill>
          <fgColor theme="6" tint="0.39994506668294322"/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theme="4" tint="0.79998168889431442"/>
          <bgColor theme="4" tint="0.79995117038483843"/>
        </patternFill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colors>
    <mruColors>
      <color rgb="FF8333EA"/>
      <color rgb="FFF3E3ED"/>
      <color rgb="FFF154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microsoft.com/office/2017/10/relationships/person" Target="persons/perso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vagas.xlsx]Planilha2!Salário x Tipo de contrato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Planilha2!$B$3:$B$4</c:f>
              <c:strCache>
                <c:ptCount val="1"/>
                <c:pt idx="0">
                  <c:v>CLT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Planilha2!$A$5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Planilha2!$B$5</c:f>
              <c:numCache>
                <c:formatCode>[$R$ -416]#,##0.00</c:formatCode>
                <c:ptCount val="1"/>
                <c:pt idx="0">
                  <c:v>5600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9-4565-BD28-7B83A7931632}"/>
            </c:ext>
          </c:extLst>
        </c:ser>
        <c:ser>
          <c:idx val="1"/>
          <c:order val="1"/>
          <c:tx>
            <c:strRef>
              <c:f>Planilha2!$C$3:$C$4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Planilha2!$A$5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Planilha2!$C$5</c:f>
              <c:numCache>
                <c:formatCode>[$R$ -416]#,##0.00</c:formatCode>
                <c:ptCount val="1"/>
                <c:pt idx="0">
                  <c:v>6700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9-4565-BD28-7B83A7931632}"/>
            </c:ext>
          </c:extLst>
        </c:ser>
        <c:ser>
          <c:idx val="2"/>
          <c:order val="2"/>
          <c:tx>
            <c:strRef>
              <c:f>Planilha2!$D$3:$D$4</c:f>
              <c:strCache>
                <c:ptCount val="1"/>
                <c:pt idx="0">
                  <c:v>PJ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Planilha2!$A$5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Planilha2!$D$5</c:f>
              <c:numCache>
                <c:formatCode>[$R$ -416]#,##0.00</c:formatCode>
                <c:ptCount val="1"/>
                <c:pt idx="0">
                  <c:v>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9-4565-BD28-7B83A7931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4597343"/>
        <c:axId val="1644607423"/>
      </c:barChart>
      <c:catAx>
        <c:axId val="164459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4607423"/>
        <c:crosses val="autoZero"/>
        <c:auto val="1"/>
        <c:lblAlgn val="ctr"/>
        <c:lblOffset val="100"/>
        <c:noMultiLvlLbl val="0"/>
      </c:catAx>
      <c:valAx>
        <c:axId val="164460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$ -416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44597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vagas.xlsx]Planilha2!Salário x Modalidade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Planilha2!$B$8:$B$9</c:f>
              <c:strCache>
                <c:ptCount val="1"/>
                <c:pt idx="0">
                  <c:v>Híbrido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Planilha2!$A$10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Planilha2!$B$10</c:f>
              <c:numCache>
                <c:formatCode>General</c:formatCode>
                <c:ptCount val="1"/>
                <c:pt idx="0">
                  <c:v>4033.3333333333335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4-48C3-8F0A-BDE0B0C93DA4}"/>
            </c:ext>
          </c:extLst>
        </c:ser>
        <c:ser>
          <c:idx val="1"/>
          <c:order val="1"/>
          <c:tx>
            <c:strRef>
              <c:f>Planilha2!$C$8:$C$9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Planilha2!$A$10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Planilha2!$C$10</c:f>
              <c:numCache>
                <c:formatCode>General</c:formatCode>
                <c:ptCount val="1"/>
                <c:pt idx="0">
                  <c:v>4848.75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4-48C3-8F0A-BDE0B0C93DA4}"/>
            </c:ext>
          </c:extLst>
        </c:ser>
        <c:ser>
          <c:idx val="2"/>
          <c:order val="2"/>
          <c:tx>
            <c:strRef>
              <c:f>Planilha2!$D$8:$D$9</c:f>
              <c:strCache>
                <c:ptCount val="1"/>
                <c:pt idx="0">
                  <c:v>Remoto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Planilha2!$A$10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Planilha2!$D$10</c:f>
              <c:numCache>
                <c:formatCode>General</c:formatCode>
                <c:ptCount val="1"/>
                <c:pt idx="0">
                  <c:v>4490.333333333333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74-48C3-8F0A-BDE0B0C93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8521231"/>
        <c:axId val="1568522191"/>
      </c:barChart>
      <c:catAx>
        <c:axId val="1568521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8522191"/>
        <c:crosses val="autoZero"/>
        <c:auto val="1"/>
        <c:lblAlgn val="ctr"/>
        <c:lblOffset val="100"/>
        <c:noMultiLvlLbl val="0"/>
      </c:catAx>
      <c:valAx>
        <c:axId val="156852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852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vagas.xlsx]Planilha1!Tabela dinâmica1</c:name>
    <c:fmtId val="0"/>
  </c:pivotSource>
  <c:chart>
    <c:autoTitleDeleted val="0"/>
    <c:pivotFmts>
      <c:pivotFmt>
        <c:idx val="0"/>
        <c:spPr>
          <a:solidFill>
            <a:srgbClr val="8333E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1545B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3E3ED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3908273109696903"/>
          <c:y val="5.0925925925925923E-2"/>
          <c:w val="0.68680703268255849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Planilha1!$B$1:$B$2</c:f>
              <c:strCache>
                <c:ptCount val="1"/>
                <c:pt idx="0">
                  <c:v>CLT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Planilha1!$A$3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Planilha1!$B$3</c:f>
              <c:numCache>
                <c:formatCode>General</c:formatCode>
                <c:ptCount val="1"/>
                <c:pt idx="0">
                  <c:v>4671.4285714285716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0-4A2E-A033-CCBDB5A1C350}"/>
            </c:ext>
          </c:extLst>
        </c:ser>
        <c:ser>
          <c:idx val="1"/>
          <c:order val="1"/>
          <c:tx>
            <c:strRef>
              <c:f>Planilha1!$C$1:$C$2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rgbClr val="F1545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Planilha1!$C$3</c:f>
              <c:numCache>
                <c:formatCode>General</c:formatCode>
                <c:ptCount val="1"/>
                <c:pt idx="0">
                  <c:v>4525.3999999999996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0-4A2E-A033-CCBDB5A1C350}"/>
            </c:ext>
          </c:extLst>
        </c:ser>
        <c:ser>
          <c:idx val="2"/>
          <c:order val="2"/>
          <c:tx>
            <c:strRef>
              <c:f>Planilha1!$D$1:$D$2</c:f>
              <c:strCache>
                <c:ptCount val="1"/>
                <c:pt idx="0">
                  <c:v>PJ</c:v>
                </c:pt>
              </c:strCache>
            </c:strRef>
          </c:tx>
          <c:spPr>
            <a:solidFill>
              <a:srgbClr val="F3E3E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Planilha1!$D$3</c:f>
              <c:numCache>
                <c:formatCode>General</c:formatCode>
                <c:ptCount val="1"/>
                <c:pt idx="0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70-4A2E-A033-CCBDB5A1C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-15"/>
        <c:axId val="1909783936"/>
        <c:axId val="1909771936"/>
      </c:barChart>
      <c:catAx>
        <c:axId val="190978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9771936"/>
        <c:crosses val="autoZero"/>
        <c:auto val="1"/>
        <c:lblAlgn val="ctr"/>
        <c:lblOffset val="100"/>
        <c:noMultiLvlLbl val="0"/>
      </c:catAx>
      <c:valAx>
        <c:axId val="19097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" pitchFamily="2" charset="0"/>
                <a:ea typeface="+mn-ea"/>
                <a:cs typeface="+mn-cs"/>
              </a:defRPr>
            </a:pPr>
            <a:endParaRPr lang="pt-BR"/>
          </a:p>
        </c:txPr>
        <c:crossAx val="190978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Nunito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vagas.xlsx]Planilha2!Salário x Modalidade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8333EA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rgbClr val="F1545B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F3E3ED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8333EA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898958405735224"/>
          <c:y val="9.0718558516599476E-2"/>
          <c:w val="0.69813191292264942"/>
          <c:h val="0.82228622993290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Planilha2!$B$8:$B$9</c:f>
              <c:strCache>
                <c:ptCount val="1"/>
                <c:pt idx="0">
                  <c:v>Híbrido</c:v>
                </c:pt>
              </c:strCache>
            </c:strRef>
          </c:tx>
          <c:spPr>
            <a:solidFill>
              <a:srgbClr val="8333EA"/>
            </a:solidFill>
            <a:ln>
              <a:noFill/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3E3ED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Planilha2!$A$10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Planilha2!$B$10</c:f>
              <c:numCache>
                <c:formatCode>General</c:formatCode>
                <c:ptCount val="1"/>
                <c:pt idx="0">
                  <c:v>4033.3333333333335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A-4566-94BD-F19061815951}"/>
            </c:ext>
          </c:extLst>
        </c:ser>
        <c:ser>
          <c:idx val="1"/>
          <c:order val="1"/>
          <c:tx>
            <c:strRef>
              <c:f>Planilha2!$C$8:$C$9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rgbClr val="F1545B"/>
            </a:solidFill>
            <a:ln>
              <a:noFill/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3E3ED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Planilha2!$A$10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Planilha2!$C$10</c:f>
              <c:numCache>
                <c:formatCode>General</c:formatCode>
                <c:ptCount val="1"/>
                <c:pt idx="0">
                  <c:v>4848.75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A-4566-94BD-F19061815951}"/>
            </c:ext>
          </c:extLst>
        </c:ser>
        <c:ser>
          <c:idx val="2"/>
          <c:order val="2"/>
          <c:tx>
            <c:strRef>
              <c:f>Planilha2!$D$8:$D$9</c:f>
              <c:strCache>
                <c:ptCount val="1"/>
                <c:pt idx="0">
                  <c:v>Remoto</c:v>
                </c:pt>
              </c:strCache>
            </c:strRef>
          </c:tx>
          <c:spPr>
            <a:solidFill>
              <a:srgbClr val="F3E3ED"/>
            </a:solidFill>
            <a:ln>
              <a:noFill/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8333EA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Planilha2!$A$10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Planilha2!$D$10</c:f>
              <c:numCache>
                <c:formatCode>General</c:formatCode>
                <c:ptCount val="1"/>
                <c:pt idx="0">
                  <c:v>4490.333333333333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A-4566-94BD-F1906181595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8521231"/>
        <c:axId val="1568522191"/>
      </c:barChart>
      <c:catAx>
        <c:axId val="15685212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68522191"/>
        <c:crosses val="autoZero"/>
        <c:auto val="1"/>
        <c:lblAlgn val="ctr"/>
        <c:lblOffset val="100"/>
        <c:noMultiLvlLbl val="0"/>
      </c:catAx>
      <c:valAx>
        <c:axId val="1568522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" pitchFamily="2" charset="0"/>
                <a:ea typeface="+mn-ea"/>
                <a:cs typeface="+mn-cs"/>
              </a:defRPr>
            </a:pPr>
            <a:endParaRPr lang="pt-BR"/>
          </a:p>
        </c:txPr>
        <c:crossAx val="1568521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rgbClr val="8333EA"/>
      </a:solidFill>
      <a:round/>
    </a:ln>
    <a:effectLst/>
  </c:spPr>
  <c:txPr>
    <a:bodyPr/>
    <a:lstStyle/>
    <a:p>
      <a:pPr>
        <a:defRPr baseline="0">
          <a:latin typeface="Nunito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vagas.xlsx]Planilha1!Tabela dinâmica1</c:name>
    <c:fmtId val="3"/>
  </c:pivotSource>
  <c:chart>
    <c:autoTitleDeleted val="0"/>
    <c:pivotFmts>
      <c:pivotFmt>
        <c:idx val="0"/>
        <c:spPr>
          <a:solidFill>
            <a:srgbClr val="8333EA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1545B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F3E3ED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8333EA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8333EA"/>
          </a:solidFill>
          <a:ln>
            <a:noFill/>
          </a:ln>
          <a:effectLst/>
        </c:spP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8333EA"/>
          </a:solidFill>
          <a:ln>
            <a:noFill/>
          </a:ln>
          <a:effectLst/>
        </c:spPr>
      </c:pivotFmt>
      <c:pivotFmt>
        <c:idx val="6"/>
        <c:spPr>
          <a:solidFill>
            <a:srgbClr val="8333EA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F1545B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rgbClr val="F3E3ED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8333EA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rgbClr val="8333EA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rgbClr val="F1545B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F3E3ED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rgbClr val="F3E3ED"/>
          </a:solidFill>
          <a:ln>
            <a:noFill/>
          </a:ln>
          <a:effectLst/>
        </c:spPr>
        <c:marker>
          <c:symbol val="none"/>
        </c:marker>
        <c:dLbl>
          <c:idx val="0"/>
          <c:numFmt formatCode="&quot;R$&quot;\ #,##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8333EA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908273109696903"/>
          <c:y val="5.0925925925925923E-2"/>
          <c:w val="0.68680703268255849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Planilha1!$B$1:$B$2</c:f>
              <c:strCache>
                <c:ptCount val="1"/>
                <c:pt idx="0">
                  <c:v>CLT</c:v>
                </c:pt>
              </c:strCache>
            </c:strRef>
          </c:tx>
          <c:spPr>
            <a:solidFill>
              <a:srgbClr val="8333EA"/>
            </a:solidFill>
            <a:ln>
              <a:noFill/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3E3ED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Planilha1!$B$3</c:f>
              <c:numCache>
                <c:formatCode>General</c:formatCode>
                <c:ptCount val="1"/>
                <c:pt idx="0">
                  <c:v>4671.4285714285716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C-4418-97C7-98770E63F455}"/>
            </c:ext>
          </c:extLst>
        </c:ser>
        <c:ser>
          <c:idx val="1"/>
          <c:order val="1"/>
          <c:tx>
            <c:strRef>
              <c:f>Planilha1!$C$1:$C$2</c:f>
              <c:strCache>
                <c:ptCount val="1"/>
                <c:pt idx="0">
                  <c:v>Informal</c:v>
                </c:pt>
              </c:strCache>
            </c:strRef>
          </c:tx>
          <c:spPr>
            <a:solidFill>
              <a:srgbClr val="F1545B"/>
            </a:solidFill>
            <a:ln>
              <a:noFill/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F3E3ED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Planilha1!$C$3</c:f>
              <c:numCache>
                <c:formatCode>General</c:formatCode>
                <c:ptCount val="1"/>
                <c:pt idx="0">
                  <c:v>4525.3999999999996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C-4418-97C7-98770E63F455}"/>
            </c:ext>
          </c:extLst>
        </c:ser>
        <c:ser>
          <c:idx val="2"/>
          <c:order val="2"/>
          <c:tx>
            <c:strRef>
              <c:f>Planilha1!$D$1:$D$2</c:f>
              <c:strCache>
                <c:ptCount val="1"/>
                <c:pt idx="0">
                  <c:v>PJ</c:v>
                </c:pt>
              </c:strCache>
            </c:strRef>
          </c:tx>
          <c:spPr>
            <a:solidFill>
              <a:srgbClr val="F3E3ED"/>
            </a:solidFill>
            <a:ln>
              <a:noFill/>
            </a:ln>
            <a:effectLst/>
          </c:spPr>
          <c:invertIfNegative val="0"/>
          <c:dLbls>
            <c:numFmt formatCode="&quot;R$&quot;\ 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8333EA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Planilha1!$A$3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Planilha1!$D$3</c:f>
              <c:numCache>
                <c:formatCode>General</c:formatCode>
                <c:ptCount val="1"/>
                <c:pt idx="0">
                  <c:v>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C-4418-97C7-98770E63F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overlap val="-15"/>
        <c:axId val="1909783936"/>
        <c:axId val="1909771936"/>
      </c:barChart>
      <c:catAx>
        <c:axId val="1909783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09771936"/>
        <c:crosses val="autoZero"/>
        <c:auto val="1"/>
        <c:lblAlgn val="ctr"/>
        <c:lblOffset val="100"/>
        <c:noMultiLvlLbl val="0"/>
      </c:catAx>
      <c:valAx>
        <c:axId val="19097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$&quot;\ 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" pitchFamily="2" charset="0"/>
                <a:ea typeface="+mn-ea"/>
                <a:cs typeface="+mn-cs"/>
              </a:defRPr>
            </a:pPr>
            <a:endParaRPr lang="pt-BR"/>
          </a:p>
        </c:txPr>
        <c:crossAx val="190978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" pitchFamily="2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rgbClr val="8333EA"/>
      </a:solidFill>
      <a:round/>
    </a:ln>
    <a:effectLst/>
  </c:spPr>
  <c:txPr>
    <a:bodyPr/>
    <a:lstStyle/>
    <a:p>
      <a:pPr>
        <a:defRPr baseline="0">
          <a:latin typeface="Nunito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agadesign.com.br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vagadesign.com.br" TargetMode="External"/><Relationship Id="rId1" Type="http://schemas.openxmlformats.org/officeDocument/2006/relationships/chart" Target="../charts/chart4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146050</xdr:colOff>
      <xdr:row>0</xdr:row>
      <xdr:rowOff>82550</xdr:rowOff>
    </xdr:from>
    <xdr:to>
      <xdr:col>17</xdr:col>
      <xdr:colOff>450850</xdr:colOff>
      <xdr:row>17</xdr:row>
      <xdr:rowOff>127000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47581A-1F0E-E0C9-7339-A1EA3B0CD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146050</xdr:colOff>
      <xdr:row>19</xdr:row>
      <xdr:rowOff>101600</xdr:rowOff>
    </xdr:from>
    <xdr:to>
      <xdr:col>17</xdr:col>
      <xdr:colOff>450850</xdr:colOff>
      <xdr:row>36</xdr:row>
      <xdr:rowOff>146050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FA74B4-502E-96B3-0B17-B0340BC616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38100</xdr:rowOff>
    </xdr:from>
    <xdr:to>
      <xdr:col>14</xdr:col>
      <xdr:colOff>368300</xdr:colOff>
      <xdr:row>19</xdr:row>
      <xdr:rowOff>82550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3755ED-2994-855E-13FA-60236F79E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866775" cy="752475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6350</xdr:colOff>
      <xdr:row>4</xdr:row>
      <xdr:rowOff>0</xdr:rowOff>
    </xdr:from>
    <xdr:to>
      <xdr:col>11</xdr:col>
      <xdr:colOff>1346200</xdr:colOff>
      <xdr:row>11</xdr:row>
      <xdr:rowOff>0</xdr:rowOff>
    </xdr:to>
    <xdr:graphicFrame macro="">
      <xdr:nvGraphicFramePr>
        <xdr:cNvPr id="4" name="salario x modalidade">
          <a:extLst>
            <a:ext uri="{FF2B5EF4-FFF2-40B4-BE49-F238E27FC236}">
              <a16:creationId xmlns:a16="http://schemas.microsoft.com/office/drawing/2014/main" id="{A97ADE7B-4B4F-4752-B11C-66AA83383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0</xdr:rowOff>
    </xdr:from>
    <xdr:ext cx="866775" cy="752475"/>
    <xdr:pic>
      <xdr:nvPicPr>
        <xdr:cNvPr id="5" name="image1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4475C9-7FCD-4D08-94AC-38E621BAF69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4800" y="0"/>
          <a:ext cx="866775" cy="752475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1276350</xdr:colOff>
      <xdr:row>13</xdr:row>
      <xdr:rowOff>114300</xdr:rowOff>
    </xdr:from>
    <xdr:to>
      <xdr:col>5</xdr:col>
      <xdr:colOff>120650</xdr:colOff>
      <xdr:row>13</xdr:row>
      <xdr:rowOff>393700</xdr:rowOff>
    </xdr:to>
    <xdr:sp macro="" textlink="">
      <xdr:nvSpPr>
        <xdr:cNvPr id="9" name="Seta: Divisa 8">
          <a:extLst>
            <a:ext uri="{FF2B5EF4-FFF2-40B4-BE49-F238E27FC236}">
              <a16:creationId xmlns:a16="http://schemas.microsoft.com/office/drawing/2014/main" id="{13F56005-D21F-47BE-8CF7-CD2B099AB81D}"/>
            </a:ext>
          </a:extLst>
        </xdr:cNvPr>
        <xdr:cNvSpPr/>
      </xdr:nvSpPr>
      <xdr:spPr>
        <a:xfrm>
          <a:off x="4902200" y="6337300"/>
          <a:ext cx="196850" cy="279400"/>
        </a:xfrm>
        <a:prstGeom prst="chevron">
          <a:avLst/>
        </a:prstGeom>
        <a:noFill/>
        <a:ln>
          <a:solidFill>
            <a:srgbClr val="8333E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1276350</xdr:colOff>
      <xdr:row>13</xdr:row>
      <xdr:rowOff>114300</xdr:rowOff>
    </xdr:from>
    <xdr:to>
      <xdr:col>9</xdr:col>
      <xdr:colOff>120650</xdr:colOff>
      <xdr:row>13</xdr:row>
      <xdr:rowOff>393700</xdr:rowOff>
    </xdr:to>
    <xdr:sp macro="" textlink="">
      <xdr:nvSpPr>
        <xdr:cNvPr id="10" name="Seta: Divisa 9">
          <a:extLst>
            <a:ext uri="{FF2B5EF4-FFF2-40B4-BE49-F238E27FC236}">
              <a16:creationId xmlns:a16="http://schemas.microsoft.com/office/drawing/2014/main" id="{1D46A163-B10C-44AE-8AB4-1D404A8A9DBC}"/>
            </a:ext>
          </a:extLst>
        </xdr:cNvPr>
        <xdr:cNvSpPr/>
      </xdr:nvSpPr>
      <xdr:spPr>
        <a:xfrm>
          <a:off x="10312400" y="6337300"/>
          <a:ext cx="196850" cy="279400"/>
        </a:xfrm>
        <a:prstGeom prst="chevron">
          <a:avLst/>
        </a:prstGeom>
        <a:noFill/>
        <a:ln>
          <a:solidFill>
            <a:srgbClr val="8333E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1295400</xdr:colOff>
      <xdr:row>13</xdr:row>
      <xdr:rowOff>114300</xdr:rowOff>
    </xdr:from>
    <xdr:to>
      <xdr:col>7</xdr:col>
      <xdr:colOff>139700</xdr:colOff>
      <xdr:row>13</xdr:row>
      <xdr:rowOff>393700</xdr:rowOff>
    </xdr:to>
    <xdr:sp macro="" textlink="">
      <xdr:nvSpPr>
        <xdr:cNvPr id="11" name="Seta: Divisa 10">
          <a:extLst>
            <a:ext uri="{FF2B5EF4-FFF2-40B4-BE49-F238E27FC236}">
              <a16:creationId xmlns:a16="http://schemas.microsoft.com/office/drawing/2014/main" id="{83AB5A55-DFAE-463A-9DC6-97771B8346D4}"/>
            </a:ext>
          </a:extLst>
        </xdr:cNvPr>
        <xdr:cNvSpPr/>
      </xdr:nvSpPr>
      <xdr:spPr>
        <a:xfrm>
          <a:off x="7626350" y="6337300"/>
          <a:ext cx="196850" cy="279400"/>
        </a:xfrm>
        <a:prstGeom prst="chevron">
          <a:avLst/>
        </a:prstGeom>
        <a:noFill/>
        <a:ln>
          <a:solidFill>
            <a:srgbClr val="8333EA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 kern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6350</xdr:colOff>
      <xdr:row>4</xdr:row>
      <xdr:rowOff>0</xdr:rowOff>
    </xdr:from>
    <xdr:to>
      <xdr:col>7</xdr:col>
      <xdr:colOff>0</xdr:colOff>
      <xdr:row>11</xdr:row>
      <xdr:rowOff>12700</xdr:rowOff>
    </xdr:to>
    <xdr:graphicFrame macro="">
      <xdr:nvGraphicFramePr>
        <xdr:cNvPr id="2" name="salario x contrato">
          <a:extLst>
            <a:ext uri="{FF2B5EF4-FFF2-40B4-BE49-F238E27FC236}">
              <a16:creationId xmlns:a16="http://schemas.microsoft.com/office/drawing/2014/main" id="{3BF51692-9364-4B84-8B47-2A83F38FE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 Cosso" id="{E73B3957-7B11-49CE-9AAA-2111FC5FAB89}" userId="Ana Cosso" providerId="Non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Cosso" refreshedDate="45658.954326736108" createdVersion="8" refreshedVersion="8" minRefreshableVersion="3" recordCount="4" xr:uid="{04ED2C09-555C-4272-AB0A-0C655A081AE6}">
  <cacheSource type="worksheet">
    <worksheetSource ref="B2:M6" sheet="CONTROLE"/>
  </cacheSource>
  <cacheFields count="12">
    <cacheField name="Empresa" numFmtId="0">
      <sharedItems count="4">
        <s v="Empresa Y"/>
        <s v="Empresa X"/>
        <s v="Empresa Z"/>
        <s v="Empresa B"/>
      </sharedItems>
    </cacheField>
    <cacheField name="Recrutador" numFmtId="0">
      <sharedItems/>
    </cacheField>
    <cacheField name="Salário" numFmtId="164">
      <sharedItems containsSemiMixedTypes="0" containsString="0" containsNumber="1" containsInteger="1" minValue="4500" maxValue="6700"/>
    </cacheField>
    <cacheField name="Contrato" numFmtId="0">
      <sharedItems count="3">
        <s v="CLT"/>
        <s v="PJ"/>
        <s v="Informal"/>
      </sharedItems>
    </cacheField>
    <cacheField name="Modalidade" numFmtId="0">
      <sharedItems/>
    </cacheField>
    <cacheField name="Posição" numFmtId="0">
      <sharedItems/>
    </cacheField>
    <cacheField name="Observações" numFmtId="0">
      <sharedItems/>
    </cacheField>
    <cacheField name="Inscrição" numFmtId="0">
      <sharedItems/>
    </cacheField>
    <cacheField name="Fase" numFmtId="0">
      <sharedItems/>
    </cacheField>
    <cacheField name="Início" numFmtId="0">
      <sharedItems containsSemiMixedTypes="0" containsNonDate="0" containsDate="1" containsString="0" minDate="2024-09-05T00:00:00" maxDate="2024-11-19T00:00:00"/>
    </cacheField>
    <cacheField name="Status" numFmtId="0">
      <sharedItems/>
    </cacheField>
    <cacheField name="Link da vag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a Cosso" refreshedDate="46007.687225925925" createdVersion="8" refreshedVersion="8" minRefreshableVersion="3" recordCount="111" xr:uid="{C12AA497-1EB8-4CB7-BC04-8434951FFFEA}">
  <cacheSource type="worksheet">
    <worksheetSource ref="D2:E113" sheet="CONTROLE"/>
  </cacheSource>
  <cacheFields count="2">
    <cacheField name="Salário" numFmtId="0">
      <sharedItems containsString="0" containsBlank="1" containsNumber="1" containsInteger="1" minValue="3000" maxValue="6700"/>
    </cacheField>
    <cacheField name="Contrato" numFmtId="0">
      <sharedItems containsBlank="1" count="4">
        <s v="CLT"/>
        <s v="PJ"/>
        <s v="Informa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a Cosso" refreshedDate="46007.687226388887" createdVersion="8" refreshedVersion="8" minRefreshableVersion="3" recordCount="112" xr:uid="{67AF87F7-92C1-4B78-A2BD-4CCFE5BB5B3C}">
  <cacheSource type="worksheet">
    <worksheetSource ref="B2:M1048576" sheet="CONTROLE"/>
  </cacheSource>
  <cacheFields count="12">
    <cacheField name="Empresa" numFmtId="0">
      <sharedItems containsBlank="1"/>
    </cacheField>
    <cacheField name="Recrutador" numFmtId="0">
      <sharedItems containsBlank="1"/>
    </cacheField>
    <cacheField name="Salário" numFmtId="0">
      <sharedItems containsString="0" containsBlank="1" containsNumber="1" containsInteger="1" minValue="3000" maxValue="6700"/>
    </cacheField>
    <cacheField name="Contrato" numFmtId="0">
      <sharedItems containsBlank="1"/>
    </cacheField>
    <cacheField name="Modalidade" numFmtId="0">
      <sharedItems containsBlank="1" count="4">
        <s v="Híbrido"/>
        <s v="Presencial"/>
        <s v="Remoto"/>
        <m/>
      </sharedItems>
    </cacheField>
    <cacheField name="Posição" numFmtId="0">
      <sharedItems containsBlank="1"/>
    </cacheField>
    <cacheField name="Observações" numFmtId="0">
      <sharedItems containsBlank="1"/>
    </cacheField>
    <cacheField name="Inscrição" numFmtId="0">
      <sharedItems containsBlank="1"/>
    </cacheField>
    <cacheField name="Fase" numFmtId="0">
      <sharedItems containsBlank="1"/>
    </cacheField>
    <cacheField name="Início" numFmtId="0">
      <sharedItems containsNonDate="0" containsDate="1" containsString="0" containsBlank="1" minDate="2024-09-05T00:00:00" maxDate="2024-11-19T00:00:00"/>
    </cacheField>
    <cacheField name="Status" numFmtId="0">
      <sharedItems containsBlank="1"/>
    </cacheField>
    <cacheField name="Link da vag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s v="Renata Miranda"/>
    <n v="5000"/>
    <x v="0"/>
    <s v="Híbrido"/>
    <s v="Júnior"/>
    <s v="3x na semana presencial"/>
    <s v="Linkedin"/>
    <s v="Entrevistas"/>
    <d v="2024-09-05T00:00:00"/>
    <s v="ABERTA"/>
    <s v="www.linkedin.com.br"/>
  </r>
  <r>
    <x v="1"/>
    <s v="Antônio Chagas"/>
    <n v="4500"/>
    <x v="1"/>
    <s v="Presencial"/>
    <s v="Treinee"/>
    <s v="30min de distância de casa"/>
    <s v="E-mail"/>
    <s v="Reprovado"/>
    <d v="2024-10-23T00:00:00"/>
    <s v="FECHADA"/>
    <s v="www.linkedin.com.br"/>
  </r>
  <r>
    <x v="2"/>
    <s v="Marta dos Santos"/>
    <n v="6200"/>
    <x v="0"/>
    <s v="Remoto"/>
    <s v="Pleno"/>
    <s v="Tem cartão Caju"/>
    <s v="Whatsapp"/>
    <s v="Reprovado"/>
    <d v="2024-10-09T00:00:00"/>
    <s v="FECHADA"/>
    <s v="www.linkedin.com.br"/>
  </r>
  <r>
    <x v="3"/>
    <s v="Aline das Chagas F."/>
    <n v="6700"/>
    <x v="2"/>
    <s v="Presencial"/>
    <s v="Sênior"/>
    <s v="&quot;pejotizado&quot;"/>
    <s v="Plataformas"/>
    <s v="Testes"/>
    <d v="2024-11-18T00:00:00"/>
    <s v="ABERTA"/>
    <s v="www.linkedin.com.b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n v="5000"/>
    <x v="0"/>
  </r>
  <r>
    <n v="4500"/>
    <x v="1"/>
  </r>
  <r>
    <n v="6200"/>
    <x v="0"/>
  </r>
  <r>
    <n v="6700"/>
    <x v="2"/>
  </r>
  <r>
    <n v="4300"/>
    <x v="0"/>
  </r>
  <r>
    <n v="4400"/>
    <x v="1"/>
  </r>
  <r>
    <n v="3000"/>
    <x v="2"/>
  </r>
  <r>
    <n v="5000"/>
    <x v="0"/>
  </r>
  <r>
    <n v="3800"/>
    <x v="0"/>
  </r>
  <r>
    <n v="4200"/>
    <x v="1"/>
  </r>
  <r>
    <n v="5115"/>
    <x v="1"/>
  </r>
  <r>
    <n v="4327"/>
    <x v="2"/>
  </r>
  <r>
    <n v="3300"/>
    <x v="2"/>
  </r>
  <r>
    <n v="4500"/>
    <x v="0"/>
  </r>
  <r>
    <n v="3900"/>
    <x v="0"/>
  </r>
  <r>
    <n v="4290"/>
    <x v="1"/>
  </r>
  <r>
    <n v="5300"/>
    <x v="2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  <r>
    <m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">
  <r>
    <s v="Empresa Y"/>
    <s v="Renata Miranda"/>
    <n v="5000"/>
    <s v="CLT"/>
    <x v="0"/>
    <s v="Júnior"/>
    <s v="3x na semana presencial"/>
    <s v="Linkedin"/>
    <s v="Entrevistas"/>
    <d v="2024-09-05T00:00:00"/>
    <s v="ABERTA"/>
    <s v="www.linkedin.com.br"/>
  </r>
  <r>
    <s v="Empresa X"/>
    <s v="Antônio Chagas"/>
    <n v="4500"/>
    <s v="PJ"/>
    <x v="1"/>
    <s v="Treinee"/>
    <s v="30min de distância de casa"/>
    <s v="E-mail"/>
    <s v="Reprovado"/>
    <d v="2024-10-23T00:00:00"/>
    <s v="FECHADA"/>
    <s v="www.linkedin.com.br"/>
  </r>
  <r>
    <s v="Empresa Z"/>
    <s v="Marta dos Santos"/>
    <n v="6200"/>
    <s v="CLT"/>
    <x v="2"/>
    <s v="Pleno"/>
    <s v="Tem cartão Caju"/>
    <s v="Whatsapp"/>
    <s v="Reprovado"/>
    <d v="2024-10-09T00:00:00"/>
    <s v="FECHADA"/>
    <s v="www.linkedin.com.br"/>
  </r>
  <r>
    <s v="Empresa B"/>
    <s v="Aline das Chagas F."/>
    <n v="6700"/>
    <s v="Informal"/>
    <x v="1"/>
    <s v="Sênior"/>
    <s v="&quot;pejotizado&quot;"/>
    <s v="Plataformas"/>
    <s v="Testes"/>
    <d v="2024-11-18T00:00:00"/>
    <s v="ABERTA"/>
    <s v="www.linkedin.com.br"/>
  </r>
  <r>
    <s v="Empresa M"/>
    <m/>
    <n v="4300"/>
    <s v="CLT"/>
    <x v="1"/>
    <s v="Pleno"/>
    <s v="(32) 1111 1111"/>
    <s v="Linkedin"/>
    <s v="Entrevistas"/>
    <m/>
    <s v="ABERTA"/>
    <m/>
  </r>
  <r>
    <s v="Empresa G"/>
    <m/>
    <n v="4400"/>
    <s v="PJ"/>
    <x v="2"/>
    <s v="Pleno"/>
    <m/>
    <s v="E-mail"/>
    <s v="Reprovado"/>
    <m/>
    <s v="FECHADA"/>
    <m/>
  </r>
  <r>
    <s v="Empresa T"/>
    <m/>
    <n v="3000"/>
    <s v="Informal"/>
    <x v="2"/>
    <s v="Pleno"/>
    <m/>
    <s v="E-mail"/>
    <s v="Entrevistas"/>
    <m/>
    <s v="ABERTA"/>
    <m/>
  </r>
  <r>
    <s v="Empresa A"/>
    <m/>
    <n v="5000"/>
    <s v="CLT"/>
    <x v="1"/>
    <s v="Sênior"/>
    <m/>
    <s v="E-mail"/>
    <s v="Entrevistas"/>
    <m/>
    <s v="ABERTA"/>
    <m/>
  </r>
  <r>
    <s v="Empresa S"/>
    <m/>
    <n v="3800"/>
    <s v="CLT"/>
    <x v="0"/>
    <s v="Coordenador"/>
    <m/>
    <s v="E-mail"/>
    <s v="Currículo"/>
    <m/>
    <s v="ABERTA"/>
    <m/>
  </r>
  <r>
    <s v="Empresa V"/>
    <m/>
    <n v="4200"/>
    <s v="PJ"/>
    <x v="1"/>
    <s v="Sênior"/>
    <m/>
    <s v="Linkedin"/>
    <s v="Testes"/>
    <m/>
    <s v="ABERTA"/>
    <m/>
  </r>
  <r>
    <s v="Empresa L"/>
    <m/>
    <n v="5115"/>
    <s v="PJ"/>
    <x v="2"/>
    <s v="Sênior"/>
    <m/>
    <s v="Linkedin"/>
    <s v="Sem resposta"/>
    <m/>
    <s v="ABERTA"/>
    <m/>
  </r>
  <r>
    <s v="Empresa W"/>
    <m/>
    <n v="4327"/>
    <s v="Informal"/>
    <x v="2"/>
    <s v="Analista"/>
    <m/>
    <s v="Plataformas"/>
    <s v="Entrevistas"/>
    <m/>
    <s v="ABERTA"/>
    <m/>
  </r>
  <r>
    <s v="Empresa N"/>
    <m/>
    <n v="3300"/>
    <s v="Informal"/>
    <x v="0"/>
    <s v="Pleno"/>
    <m/>
    <s v="Plataformas"/>
    <s v="Currículo"/>
    <m/>
    <s v="ABERTA"/>
    <m/>
  </r>
  <r>
    <s v="Empresa Q"/>
    <m/>
    <n v="4500"/>
    <s v="CLT"/>
    <x v="1"/>
    <s v="Sênior"/>
    <m/>
    <s v="Plataformas"/>
    <s v="Aprovado"/>
    <m/>
    <s v="ABERTA"/>
    <m/>
  </r>
  <r>
    <s v="Empresa J"/>
    <m/>
    <n v="3900"/>
    <s v="CLT"/>
    <x v="2"/>
    <s v="Júnior"/>
    <m/>
    <s v="Plataformas"/>
    <s v="Currículo"/>
    <m/>
    <s v="ABERTA"/>
    <m/>
  </r>
  <r>
    <s v="Empresa C"/>
    <m/>
    <n v="4290"/>
    <s v="PJ"/>
    <x v="1"/>
    <s v="Analista"/>
    <m/>
    <s v="Plataformas"/>
    <s v="Sem resposta"/>
    <m/>
    <s v="ABERTA"/>
    <m/>
  </r>
  <r>
    <s v="Empresa U"/>
    <m/>
    <n v="5300"/>
    <s v="Informal"/>
    <x v="1"/>
    <s v="Pleno"/>
    <m/>
    <s v="Linkedin"/>
    <s v="Currículo"/>
    <m/>
    <s v="ABERTA"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  <r>
    <m/>
    <m/>
    <m/>
    <m/>
    <x v="3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EE5486-FE1B-4552-94AA-A60444A73646}" name="Salário x Modalidade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 fieldListSortAscending="1">
  <location ref="A8:E10" firstHeaderRow="1" firstDataRow="2" firstDataCol="1"/>
  <pivotFields count="12">
    <pivotField showAll="0"/>
    <pivotField showAll="0"/>
    <pivotField dataField="1"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Média de Salário" fld="2" subtotal="average" baseField="0" baseItem="0"/>
  </dataField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Salário x Modalidade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3F8D5D-3EA1-4756-90F3-EB5A4FD8FEFD}" name="Salário x Tipo de contrato" cacheId="0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11">
  <location ref="A3:E5" firstHeaderRow="1" firstDataRow="2" firstDataCol="1"/>
  <pivotFields count="12">
    <pivotField showAll="0"/>
    <pivotField showAll="0"/>
    <pivotField dataField="1" numFmtId="164" showAll="0"/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Média de Salário" fld="2" subtotal="average" baseField="0" baseItem="0" numFmtId="164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Salário x Tipo de contrato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F54323-9EC4-48FB-86FC-4B6FA07409D8}" name="Tabela dinâ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5:F17" firstHeaderRow="1" firstDataRow="2" firstDataCol="1"/>
  <pivotFields count="12">
    <pivotField axis="axisCol" showAll="0">
      <items count="5">
        <item x="3"/>
        <item x="1"/>
        <item x="0"/>
        <item x="2"/>
        <item t="default"/>
      </items>
    </pivotField>
    <pivotField showAll="0"/>
    <pivotField dataField="1"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Salário" fld="2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C9D726-DBD3-43A2-A2C2-48A3570BE946}" name="Tabela dinâ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 fieldListSortAscending="1">
  <location ref="A1:E3" firstHeaderRow="1" firstDataRow="2" firstDataCol="1"/>
  <pivotFields count="2">
    <pivotField dataField="1" showAll="0"/>
    <pivotField axis="axisCol" showAll="0">
      <items count="5">
        <item x="0"/>
        <item x="2"/>
        <item x="1"/>
        <item h="1" x="3"/>
        <item t="default"/>
      </items>
    </pivotField>
  </pivotFields>
  <rowItems count="1">
    <i/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Média de Salário" fld="0" subtotal="average" baseField="1" baseItem="0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5-01-02T00:47:06.42" personId="{E73B3957-7B11-49CE-9AAA-2111FC5FAB89}" id="{B4218467-C6BA-4522-9A99-8466E2DFC1B3}">
    <text>Cuidado ao modificar os dados de salário, contrato, modalidade, fase e status. São eles que atualizam os gráficos!</text>
  </threadedComment>
  <threadedComment ref="A2" dT="2025-01-02T00:47:25.26" personId="{E73B3957-7B11-49CE-9AAA-2111FC5FAB89}" id="{C3A61CF2-02FF-4486-9126-83DBB770E394}">
    <text>Copie a estrela e marque seus favoritos!</text>
  </threadedComment>
  <threadedComment ref="E2" dT="2025-01-02T00:51:07.64" personId="{E73B3957-7B11-49CE-9AAA-2111FC5FAB89}" id="{992B5C67-4D0C-4EE1-B21F-5A9522FA608A}">
    <text>Clique na célula e abra o menu suspenso para escolher o contrato da vaga. Se for criar mais linhas, arraste a última célula para baixo para copiar a formatação.</text>
  </threadedComment>
  <threadedComment ref="F2" dT="2025-01-02T00:50:50.77" personId="{E73B3957-7B11-49CE-9AAA-2111FC5FAB89}" id="{22A53F65-8DD1-4E2C-B3BB-BAB4AF52B378}">
    <text>Clique na célula e abra o menu suspenso para escolher a modalidade da vaga. Se for criar mais linhas, arraste a última célula para baixo para copiar a formatação.</text>
  </threadedComment>
  <threadedComment ref="G2" dT="2025-01-02T00:50:24.06" personId="{E73B3957-7B11-49CE-9AAA-2111FC5FAB89}" id="{DCD221F1-C844-4C26-ADAC-798509C87A51}">
    <text>Clique na célula e abra o menu suspenso para escolher a posição da vaga. Se for criar mais linhas, arraste a última célula para baixo para copiar a formatação.</text>
  </threadedComment>
  <threadedComment ref="J2" dT="2025-01-02T00:49:12.87" personId="{E73B3957-7B11-49CE-9AAA-2111FC5FAB89}" id="{E82AE24D-01C0-44D0-BCCB-D28882F2D753}">
    <text>Clique na célula e abra o menu suspenso para escolher a fase em que você está. Se for criar mais linhas, arraste a última célula para baixo para copiar a formatação.</text>
  </threadedComment>
  <threadedComment ref="L2" dT="2025-01-02T00:49:40.48" personId="{E73B3957-7B11-49CE-9AAA-2111FC5FAB89}" id="{EA51CF3F-0B75-4CBE-BBCC-F36D5C5D82C1}">
    <text>Clique na célula e abra o menu suspenso para escolher o status da vaga. Se for criar mais linhas, arraste a última célula para baixo para copiar a formatação.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linkedin.com.br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linkedin.com.br/" TargetMode="External"/><Relationship Id="rId1" Type="http://schemas.openxmlformats.org/officeDocument/2006/relationships/hyperlink" Target="http://www.linkedin.com.br/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nkedin.com.br/" TargetMode="External"/><Relationship Id="rId9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1C2B0-42B6-4D9D-987F-86F4F27D1C4E}">
  <dimension ref="A3:F17"/>
  <sheetViews>
    <sheetView workbookViewId="0">
      <selection activeCell="E23" sqref="E23"/>
    </sheetView>
  </sheetViews>
  <sheetFormatPr defaultRowHeight="12.5" x14ac:dyDescent="0.25"/>
  <cols>
    <col min="1" max="1" width="15.08984375" bestFit="1" customWidth="1"/>
    <col min="2" max="2" width="19" bestFit="1" customWidth="1"/>
    <col min="3" max="3" width="9.7265625" bestFit="1" customWidth="1"/>
    <col min="4" max="5" width="11.81640625" bestFit="1" customWidth="1"/>
    <col min="6" max="6" width="11.7265625" bestFit="1" customWidth="1"/>
    <col min="7" max="7" width="13.81640625" bestFit="1" customWidth="1"/>
    <col min="8" max="8" width="17.26953125" bestFit="1" customWidth="1"/>
    <col min="9" max="9" width="10.36328125" bestFit="1" customWidth="1"/>
  </cols>
  <sheetData>
    <row r="3" spans="1:6" x14ac:dyDescent="0.25">
      <c r="A3" s="3"/>
      <c r="B3" s="4" t="s">
        <v>42</v>
      </c>
      <c r="C3" s="3"/>
      <c r="D3" s="3"/>
      <c r="E3" s="3"/>
    </row>
    <row r="4" spans="1:6" x14ac:dyDescent="0.25">
      <c r="A4" s="3"/>
      <c r="B4" s="5" t="s">
        <v>15</v>
      </c>
      <c r="C4" s="5" t="s">
        <v>38</v>
      </c>
      <c r="D4" s="5" t="s">
        <v>23</v>
      </c>
      <c r="E4" s="5" t="s">
        <v>41</v>
      </c>
    </row>
    <row r="5" spans="1:6" x14ac:dyDescent="0.25">
      <c r="A5" s="3" t="s">
        <v>85</v>
      </c>
      <c r="B5" s="2">
        <v>5600</v>
      </c>
      <c r="C5" s="2">
        <v>6700</v>
      </c>
      <c r="D5" s="2">
        <v>4500</v>
      </c>
      <c r="E5" s="2">
        <v>5600</v>
      </c>
    </row>
    <row r="8" spans="1:6" x14ac:dyDescent="0.25">
      <c r="B8" s="1" t="s">
        <v>42</v>
      </c>
    </row>
    <row r="9" spans="1:6" x14ac:dyDescent="0.25">
      <c r="B9" t="s">
        <v>16</v>
      </c>
      <c r="C9" t="s">
        <v>24</v>
      </c>
      <c r="D9" t="s">
        <v>30</v>
      </c>
      <c r="E9" t="s">
        <v>41</v>
      </c>
    </row>
    <row r="10" spans="1:6" x14ac:dyDescent="0.25">
      <c r="A10" t="s">
        <v>85</v>
      </c>
      <c r="B10" s="80">
        <v>4033.3333333333335</v>
      </c>
      <c r="C10" s="80">
        <v>4848.75</v>
      </c>
      <c r="D10" s="80">
        <v>4490.333333333333</v>
      </c>
      <c r="E10" s="80">
        <v>4578.3529411764703</v>
      </c>
    </row>
    <row r="15" spans="1:6" x14ac:dyDescent="0.25">
      <c r="B15" s="1" t="s">
        <v>42</v>
      </c>
    </row>
    <row r="16" spans="1:6" x14ac:dyDescent="0.25">
      <c r="B16" t="s">
        <v>36</v>
      </c>
      <c r="C16" t="s">
        <v>21</v>
      </c>
      <c r="D16" t="s">
        <v>13</v>
      </c>
      <c r="E16" t="s">
        <v>28</v>
      </c>
      <c r="F16" t="s">
        <v>41</v>
      </c>
    </row>
    <row r="17" spans="1:6" x14ac:dyDescent="0.25">
      <c r="A17" t="s">
        <v>43</v>
      </c>
      <c r="B17" s="2">
        <v>6700</v>
      </c>
      <c r="C17" s="2">
        <v>4500</v>
      </c>
      <c r="D17" s="2">
        <v>5000</v>
      </c>
      <c r="E17" s="2">
        <v>6200</v>
      </c>
      <c r="F17" s="2">
        <v>22400</v>
      </c>
    </row>
  </sheetData>
  <pageMargins left="0.511811024" right="0.511811024" top="0.78740157499999996" bottom="0.78740157499999996" header="0.31496062000000002" footer="0.31496062000000002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3BB8-7BAD-476D-A81F-893188DBC2EA}">
  <dimension ref="A1:E3"/>
  <sheetViews>
    <sheetView workbookViewId="0">
      <selection activeCell="D18" sqref="D18"/>
    </sheetView>
  </sheetViews>
  <sheetFormatPr defaultRowHeight="12.5" x14ac:dyDescent="0.25"/>
  <cols>
    <col min="1" max="1" width="15.08984375" bestFit="1" customWidth="1"/>
    <col min="2" max="2" width="19" bestFit="1" customWidth="1"/>
    <col min="3" max="3" width="7.81640625" bestFit="1" customWidth="1"/>
    <col min="4" max="4" width="4.81640625" bestFit="1" customWidth="1"/>
    <col min="5" max="6" width="11.81640625" bestFit="1" customWidth="1"/>
  </cols>
  <sheetData>
    <row r="1" spans="1:5" x14ac:dyDescent="0.25">
      <c r="B1" s="1" t="s">
        <v>42</v>
      </c>
    </row>
    <row r="2" spans="1:5" x14ac:dyDescent="0.25">
      <c r="B2" t="s">
        <v>15</v>
      </c>
      <c r="C2" t="s">
        <v>38</v>
      </c>
      <c r="D2" t="s">
        <v>23</v>
      </c>
      <c r="E2" t="s">
        <v>41</v>
      </c>
    </row>
    <row r="3" spans="1:5" x14ac:dyDescent="0.25">
      <c r="A3" t="s">
        <v>85</v>
      </c>
      <c r="B3" s="80">
        <v>4671.4285714285716</v>
      </c>
      <c r="C3" s="80">
        <v>4525.3999999999996</v>
      </c>
      <c r="D3" s="80">
        <v>4501</v>
      </c>
      <c r="E3" s="80">
        <v>4578.3529411764703</v>
      </c>
    </row>
  </sheetData>
  <pageMargins left="0.511811024" right="0.511811024" top="0.78740157499999996" bottom="0.78740157499999996" header="0.31496062000000002" footer="0.31496062000000002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333EA"/>
    <outlinePr summaryBelow="0" summaryRight="0"/>
  </sheetPr>
  <dimension ref="A1:M113"/>
  <sheetViews>
    <sheetView showGridLines="0" tabSelected="1" zoomScaleNormal="100" workbookViewId="0">
      <pane ySplit="2" topLeftCell="A3" activePane="bottomLeft" state="frozen"/>
      <selection pane="bottomLeft" activeCell="H13" sqref="H13"/>
    </sheetView>
  </sheetViews>
  <sheetFormatPr defaultColWidth="12.6328125" defaultRowHeight="15.75" customHeight="1" x14ac:dyDescent="0.25"/>
  <cols>
    <col min="1" max="1" width="4.36328125" style="31" customWidth="1"/>
    <col min="2" max="2" width="16" style="31" customWidth="1"/>
    <col min="3" max="3" width="19.90625" style="31" customWidth="1"/>
    <col min="4" max="4" width="14.6328125" style="29" customWidth="1"/>
    <col min="5" max="5" width="14.26953125" style="31" customWidth="1"/>
    <col min="6" max="6" width="15.453125" style="31" customWidth="1"/>
    <col min="7" max="7" width="14" style="31" customWidth="1"/>
    <col min="8" max="8" width="26.453125" style="31" customWidth="1"/>
    <col min="9" max="9" width="16.7265625" style="31" customWidth="1"/>
    <col min="10" max="10" width="21" style="31" customWidth="1"/>
    <col min="11" max="11" width="12.08984375" style="31" customWidth="1"/>
    <col min="12" max="12" width="15" style="31" customWidth="1"/>
    <col min="13" max="13" width="22.54296875" style="31" customWidth="1"/>
    <col min="14" max="16384" width="12.6328125" style="31"/>
  </cols>
  <sheetData>
    <row r="1" spans="1:13" ht="59.25" customHeight="1" x14ac:dyDescent="0.25">
      <c r="A1" s="51"/>
      <c r="B1" s="6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53" customFormat="1" ht="48" customHeight="1" x14ac:dyDescent="0.25">
      <c r="A2" s="52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50" t="s">
        <v>12</v>
      </c>
    </row>
    <row r="3" spans="1:13" s="56" customFormat="1" ht="21" customHeight="1" x14ac:dyDescent="0.25">
      <c r="A3" s="54"/>
      <c r="B3" s="55" t="s">
        <v>13</v>
      </c>
      <c r="C3" s="56" t="s">
        <v>14</v>
      </c>
      <c r="D3" s="57">
        <v>5000</v>
      </c>
      <c r="E3" s="56" t="s">
        <v>15</v>
      </c>
      <c r="F3" s="56" t="s">
        <v>16</v>
      </c>
      <c r="G3" s="56" t="s">
        <v>17</v>
      </c>
      <c r="H3" s="56" t="s">
        <v>18</v>
      </c>
      <c r="I3" s="56" t="s">
        <v>33</v>
      </c>
      <c r="J3" s="56" t="s">
        <v>46</v>
      </c>
      <c r="K3" s="58">
        <v>45540</v>
      </c>
      <c r="L3" s="56" t="s">
        <v>35</v>
      </c>
      <c r="M3" s="59" t="s">
        <v>20</v>
      </c>
    </row>
    <row r="4" spans="1:13" s="56" customFormat="1" ht="21" customHeight="1" x14ac:dyDescent="0.25">
      <c r="A4" s="54" t="s">
        <v>0</v>
      </c>
      <c r="B4" s="55" t="s">
        <v>21</v>
      </c>
      <c r="C4" s="56" t="s">
        <v>22</v>
      </c>
      <c r="D4" s="57">
        <v>4500</v>
      </c>
      <c r="E4" s="56" t="s">
        <v>23</v>
      </c>
      <c r="F4" s="56" t="s">
        <v>24</v>
      </c>
      <c r="G4" s="56" t="s">
        <v>25</v>
      </c>
      <c r="H4" s="56" t="s">
        <v>26</v>
      </c>
      <c r="I4" s="56" t="s">
        <v>61</v>
      </c>
      <c r="J4" s="56" t="s">
        <v>65</v>
      </c>
      <c r="K4" s="58">
        <v>45588</v>
      </c>
      <c r="L4" s="56" t="s">
        <v>19</v>
      </c>
      <c r="M4" s="59" t="s">
        <v>20</v>
      </c>
    </row>
    <row r="5" spans="1:13" s="56" customFormat="1" ht="21" customHeight="1" x14ac:dyDescent="0.25">
      <c r="A5" s="54" t="s">
        <v>0</v>
      </c>
      <c r="B5" s="55" t="s">
        <v>28</v>
      </c>
      <c r="C5" s="56" t="s">
        <v>29</v>
      </c>
      <c r="D5" s="57">
        <v>6200</v>
      </c>
      <c r="E5" s="56" t="s">
        <v>15</v>
      </c>
      <c r="F5" s="56" t="s">
        <v>30</v>
      </c>
      <c r="G5" s="56" t="s">
        <v>31</v>
      </c>
      <c r="H5" s="56" t="s">
        <v>32</v>
      </c>
      <c r="I5" s="56" t="s">
        <v>62</v>
      </c>
      <c r="J5" s="56" t="s">
        <v>65</v>
      </c>
      <c r="K5" s="58">
        <v>45574</v>
      </c>
      <c r="L5" s="56" t="s">
        <v>19</v>
      </c>
      <c r="M5" s="59" t="s">
        <v>20</v>
      </c>
    </row>
    <row r="6" spans="1:13" s="56" customFormat="1" ht="21" customHeight="1" x14ac:dyDescent="0.25">
      <c r="A6" s="54"/>
      <c r="B6" s="55" t="s">
        <v>36</v>
      </c>
      <c r="C6" s="56" t="s">
        <v>37</v>
      </c>
      <c r="D6" s="57">
        <v>6700</v>
      </c>
      <c r="E6" s="56" t="s">
        <v>38</v>
      </c>
      <c r="F6" s="56" t="s">
        <v>24</v>
      </c>
      <c r="G6" s="56" t="s">
        <v>39</v>
      </c>
      <c r="H6" s="56" t="s">
        <v>40</v>
      </c>
      <c r="I6" s="56" t="s">
        <v>27</v>
      </c>
      <c r="J6" s="56" t="s">
        <v>48</v>
      </c>
      <c r="K6" s="60">
        <v>45614</v>
      </c>
      <c r="L6" s="56" t="s">
        <v>35</v>
      </c>
      <c r="M6" s="59" t="s">
        <v>20</v>
      </c>
    </row>
    <row r="7" spans="1:13" s="56" customFormat="1" ht="21" customHeight="1" x14ac:dyDescent="0.25">
      <c r="A7" s="54"/>
      <c r="B7" s="55" t="s">
        <v>49</v>
      </c>
      <c r="D7" s="57">
        <v>4300</v>
      </c>
      <c r="E7" s="56" t="s">
        <v>15</v>
      </c>
      <c r="F7" s="56" t="s">
        <v>24</v>
      </c>
      <c r="G7" s="56" t="s">
        <v>31</v>
      </c>
      <c r="H7" s="56" t="s">
        <v>82</v>
      </c>
      <c r="I7" s="56" t="s">
        <v>33</v>
      </c>
      <c r="J7" s="56" t="s">
        <v>46</v>
      </c>
      <c r="K7" s="58"/>
      <c r="L7" s="56" t="s">
        <v>35</v>
      </c>
    </row>
    <row r="8" spans="1:13" s="56" customFormat="1" ht="21" customHeight="1" x14ac:dyDescent="0.25">
      <c r="A8" s="54"/>
      <c r="B8" s="55" t="s">
        <v>50</v>
      </c>
      <c r="D8" s="57">
        <v>4400</v>
      </c>
      <c r="E8" s="56" t="s">
        <v>23</v>
      </c>
      <c r="F8" s="56" t="s">
        <v>30</v>
      </c>
      <c r="G8" s="56" t="s">
        <v>31</v>
      </c>
      <c r="I8" s="56" t="s">
        <v>61</v>
      </c>
      <c r="J8" s="56" t="s">
        <v>65</v>
      </c>
      <c r="K8" s="58"/>
      <c r="L8" s="56" t="s">
        <v>19</v>
      </c>
    </row>
    <row r="9" spans="1:13" s="56" customFormat="1" ht="21" customHeight="1" x14ac:dyDescent="0.25">
      <c r="A9" s="54"/>
      <c r="B9" s="55" t="s">
        <v>51</v>
      </c>
      <c r="D9" s="57">
        <v>3000</v>
      </c>
      <c r="E9" s="56" t="s">
        <v>38</v>
      </c>
      <c r="F9" s="56" t="s">
        <v>30</v>
      </c>
      <c r="G9" s="56" t="s">
        <v>31</v>
      </c>
      <c r="I9" s="56" t="s">
        <v>61</v>
      </c>
      <c r="J9" s="56" t="s">
        <v>46</v>
      </c>
      <c r="K9" s="58"/>
      <c r="L9" s="56" t="s">
        <v>35</v>
      </c>
    </row>
    <row r="10" spans="1:13" s="56" customFormat="1" ht="21" customHeight="1" x14ac:dyDescent="0.25">
      <c r="A10" s="54"/>
      <c r="B10" s="55" t="s">
        <v>52</v>
      </c>
      <c r="D10" s="57">
        <v>5000</v>
      </c>
      <c r="E10" s="56" t="s">
        <v>15</v>
      </c>
      <c r="F10" s="56" t="s">
        <v>24</v>
      </c>
      <c r="G10" s="56" t="s">
        <v>39</v>
      </c>
      <c r="I10" s="56" t="s">
        <v>61</v>
      </c>
      <c r="J10" s="56" t="s">
        <v>46</v>
      </c>
      <c r="K10" s="58"/>
      <c r="L10" s="56" t="s">
        <v>35</v>
      </c>
    </row>
    <row r="11" spans="1:13" s="56" customFormat="1" ht="21" customHeight="1" x14ac:dyDescent="0.25">
      <c r="A11" s="54"/>
      <c r="B11" s="55" t="s">
        <v>53</v>
      </c>
      <c r="D11" s="57">
        <v>3800</v>
      </c>
      <c r="E11" s="56" t="s">
        <v>15</v>
      </c>
      <c r="F11" s="56" t="s">
        <v>16</v>
      </c>
      <c r="G11" s="56" t="s">
        <v>63</v>
      </c>
      <c r="I11" s="56" t="s">
        <v>61</v>
      </c>
      <c r="J11" s="56" t="s">
        <v>47</v>
      </c>
      <c r="K11" s="58"/>
      <c r="L11" s="56" t="s">
        <v>35</v>
      </c>
    </row>
    <row r="12" spans="1:13" s="56" customFormat="1" ht="21" customHeight="1" x14ac:dyDescent="0.25">
      <c r="A12" s="54"/>
      <c r="B12" s="55" t="s">
        <v>54</v>
      </c>
      <c r="D12" s="57">
        <v>4200</v>
      </c>
      <c r="E12" s="56" t="s">
        <v>23</v>
      </c>
      <c r="F12" s="56" t="s">
        <v>24</v>
      </c>
      <c r="G12" s="56" t="s">
        <v>39</v>
      </c>
      <c r="I12" s="56" t="s">
        <v>33</v>
      </c>
      <c r="J12" s="56" t="s">
        <v>48</v>
      </c>
      <c r="K12" s="58"/>
      <c r="L12" s="56" t="s">
        <v>35</v>
      </c>
    </row>
    <row r="13" spans="1:13" s="56" customFormat="1" ht="21" customHeight="1" x14ac:dyDescent="0.25">
      <c r="A13" s="54" t="s">
        <v>0</v>
      </c>
      <c r="B13" s="55" t="s">
        <v>55</v>
      </c>
      <c r="D13" s="57">
        <v>5115</v>
      </c>
      <c r="E13" s="56" t="s">
        <v>23</v>
      </c>
      <c r="F13" s="56" t="s">
        <v>30</v>
      </c>
      <c r="G13" s="56" t="s">
        <v>39</v>
      </c>
      <c r="I13" s="56" t="s">
        <v>33</v>
      </c>
      <c r="J13" s="56" t="s">
        <v>77</v>
      </c>
      <c r="K13" s="58"/>
      <c r="L13" s="56" t="s">
        <v>35</v>
      </c>
    </row>
    <row r="14" spans="1:13" s="56" customFormat="1" ht="21" customHeight="1" x14ac:dyDescent="0.25">
      <c r="A14" s="54"/>
      <c r="B14" s="55" t="s">
        <v>56</v>
      </c>
      <c r="D14" s="57">
        <v>4327</v>
      </c>
      <c r="E14" s="56" t="s">
        <v>38</v>
      </c>
      <c r="F14" s="56" t="s">
        <v>30</v>
      </c>
      <c r="G14" s="56" t="s">
        <v>64</v>
      </c>
      <c r="I14" s="56" t="s">
        <v>27</v>
      </c>
      <c r="J14" s="56" t="s">
        <v>46</v>
      </c>
      <c r="K14" s="58"/>
      <c r="L14" s="56" t="s">
        <v>35</v>
      </c>
    </row>
    <row r="15" spans="1:13" s="56" customFormat="1" ht="21" customHeight="1" x14ac:dyDescent="0.25">
      <c r="A15" s="54"/>
      <c r="B15" s="55" t="s">
        <v>57</v>
      </c>
      <c r="D15" s="57">
        <v>3300</v>
      </c>
      <c r="E15" s="56" t="s">
        <v>38</v>
      </c>
      <c r="F15" s="56" t="s">
        <v>16</v>
      </c>
      <c r="G15" s="56" t="s">
        <v>31</v>
      </c>
      <c r="I15" s="56" t="s">
        <v>27</v>
      </c>
      <c r="J15" s="56" t="s">
        <v>47</v>
      </c>
      <c r="K15" s="58"/>
      <c r="L15" s="56" t="s">
        <v>35</v>
      </c>
    </row>
    <row r="16" spans="1:13" s="56" customFormat="1" ht="21" customHeight="1" x14ac:dyDescent="0.25">
      <c r="A16" s="54" t="s">
        <v>0</v>
      </c>
      <c r="B16" s="55" t="s">
        <v>58</v>
      </c>
      <c r="D16" s="57">
        <v>4500</v>
      </c>
      <c r="E16" s="56" t="s">
        <v>15</v>
      </c>
      <c r="F16" s="56" t="s">
        <v>24</v>
      </c>
      <c r="G16" s="56" t="s">
        <v>39</v>
      </c>
      <c r="I16" s="56" t="s">
        <v>27</v>
      </c>
      <c r="J16" s="56" t="s">
        <v>34</v>
      </c>
      <c r="K16" s="58"/>
      <c r="L16" s="56" t="s">
        <v>35</v>
      </c>
    </row>
    <row r="17" spans="1:12" s="56" customFormat="1" ht="21" customHeight="1" x14ac:dyDescent="0.25">
      <c r="A17" s="54"/>
      <c r="B17" s="55" t="s">
        <v>59</v>
      </c>
      <c r="D17" s="57">
        <v>3900</v>
      </c>
      <c r="E17" s="56" t="s">
        <v>15</v>
      </c>
      <c r="F17" s="56" t="s">
        <v>30</v>
      </c>
      <c r="G17" s="56" t="s">
        <v>17</v>
      </c>
      <c r="I17" s="56" t="s">
        <v>27</v>
      </c>
      <c r="J17" s="56" t="s">
        <v>47</v>
      </c>
      <c r="K17" s="58"/>
      <c r="L17" s="56" t="s">
        <v>35</v>
      </c>
    </row>
    <row r="18" spans="1:12" s="56" customFormat="1" ht="21" customHeight="1" x14ac:dyDescent="0.25">
      <c r="A18" s="54"/>
      <c r="B18" s="55" t="s">
        <v>60</v>
      </c>
      <c r="D18" s="57">
        <v>4290</v>
      </c>
      <c r="E18" s="56" t="s">
        <v>23</v>
      </c>
      <c r="F18" s="56" t="s">
        <v>24</v>
      </c>
      <c r="G18" s="56" t="s">
        <v>64</v>
      </c>
      <c r="I18" s="56" t="s">
        <v>27</v>
      </c>
      <c r="J18" s="56" t="s">
        <v>77</v>
      </c>
      <c r="K18" s="58"/>
      <c r="L18" s="56" t="s">
        <v>35</v>
      </c>
    </row>
    <row r="19" spans="1:12" s="56" customFormat="1" ht="21" customHeight="1" x14ac:dyDescent="0.25">
      <c r="A19" s="54"/>
      <c r="B19" s="55" t="s">
        <v>83</v>
      </c>
      <c r="D19" s="57">
        <v>5300</v>
      </c>
      <c r="E19" s="56" t="s">
        <v>38</v>
      </c>
      <c r="F19" s="56" t="s">
        <v>24</v>
      </c>
      <c r="G19" s="56" t="s">
        <v>31</v>
      </c>
      <c r="I19" s="56" t="s">
        <v>33</v>
      </c>
      <c r="J19" s="56" t="s">
        <v>47</v>
      </c>
      <c r="K19" s="58"/>
      <c r="L19" s="56" t="s">
        <v>35</v>
      </c>
    </row>
    <row r="20" spans="1:12" s="56" customFormat="1" ht="21" customHeight="1" x14ac:dyDescent="0.25">
      <c r="A20" s="54"/>
      <c r="B20" s="55"/>
      <c r="D20" s="57"/>
      <c r="K20" s="58"/>
      <c r="L20" s="58"/>
    </row>
    <row r="21" spans="1:12" s="56" customFormat="1" ht="21" customHeight="1" x14ac:dyDescent="0.25">
      <c r="A21" s="54"/>
      <c r="B21" s="55"/>
      <c r="D21" s="57"/>
      <c r="K21" s="58"/>
      <c r="L21" s="58"/>
    </row>
    <row r="22" spans="1:12" s="56" customFormat="1" ht="21" customHeight="1" x14ac:dyDescent="0.25">
      <c r="A22" s="54"/>
      <c r="B22" s="55"/>
      <c r="D22" s="57"/>
      <c r="K22" s="58"/>
      <c r="L22" s="58"/>
    </row>
    <row r="23" spans="1:12" s="56" customFormat="1" ht="21" customHeight="1" x14ac:dyDescent="0.25">
      <c r="A23" s="54"/>
      <c r="B23" s="55"/>
      <c r="D23" s="57"/>
      <c r="K23" s="58"/>
      <c r="L23" s="58"/>
    </row>
    <row r="24" spans="1:12" s="56" customFormat="1" ht="21" customHeight="1" x14ac:dyDescent="0.25">
      <c r="A24" s="54"/>
      <c r="B24" s="55"/>
      <c r="D24" s="57"/>
      <c r="K24" s="58"/>
      <c r="L24" s="58"/>
    </row>
    <row r="25" spans="1:12" s="56" customFormat="1" ht="21" customHeight="1" x14ac:dyDescent="0.25">
      <c r="A25" s="54"/>
      <c r="B25" s="55"/>
      <c r="D25" s="57"/>
      <c r="K25" s="58"/>
      <c r="L25" s="58"/>
    </row>
    <row r="26" spans="1:12" s="56" customFormat="1" ht="21" customHeight="1" x14ac:dyDescent="0.25">
      <c r="A26" s="54"/>
      <c r="B26" s="55"/>
      <c r="D26" s="57"/>
      <c r="K26" s="58"/>
      <c r="L26" s="58"/>
    </row>
    <row r="27" spans="1:12" s="56" customFormat="1" ht="21" customHeight="1" x14ac:dyDescent="0.25">
      <c r="A27" s="54"/>
      <c r="B27" s="55"/>
      <c r="D27" s="57"/>
      <c r="K27" s="58"/>
      <c r="L27" s="58"/>
    </row>
    <row r="28" spans="1:12" s="56" customFormat="1" ht="21" customHeight="1" x14ac:dyDescent="0.25">
      <c r="A28" s="54"/>
      <c r="B28" s="55"/>
      <c r="D28" s="57"/>
      <c r="K28" s="58"/>
      <c r="L28" s="58"/>
    </row>
    <row r="29" spans="1:12" s="56" customFormat="1" ht="21" customHeight="1" x14ac:dyDescent="0.25">
      <c r="A29" s="54"/>
      <c r="B29" s="55"/>
      <c r="D29" s="57"/>
      <c r="K29" s="58"/>
      <c r="L29" s="58"/>
    </row>
    <row r="30" spans="1:12" s="56" customFormat="1" ht="21" customHeight="1" x14ac:dyDescent="0.25">
      <c r="A30" s="54"/>
      <c r="B30" s="55"/>
      <c r="D30" s="57"/>
      <c r="K30" s="58"/>
      <c r="L30" s="58"/>
    </row>
    <row r="31" spans="1:12" s="56" customFormat="1" ht="21" customHeight="1" x14ac:dyDescent="0.25">
      <c r="A31" s="54"/>
      <c r="B31" s="55"/>
      <c r="D31" s="57"/>
      <c r="K31" s="58"/>
      <c r="L31" s="58"/>
    </row>
    <row r="32" spans="1:12" s="56" customFormat="1" ht="21" customHeight="1" x14ac:dyDescent="0.25">
      <c r="A32" s="54"/>
      <c r="B32" s="55"/>
      <c r="D32" s="57"/>
      <c r="K32" s="58"/>
      <c r="L32" s="58"/>
    </row>
    <row r="33" spans="1:12" s="56" customFormat="1" ht="21" customHeight="1" x14ac:dyDescent="0.25">
      <c r="A33" s="54"/>
      <c r="B33" s="55"/>
      <c r="D33" s="57"/>
      <c r="K33" s="58"/>
      <c r="L33" s="58"/>
    </row>
    <row r="34" spans="1:12" s="56" customFormat="1" ht="21" customHeight="1" x14ac:dyDescent="0.25">
      <c r="A34" s="54"/>
      <c r="B34" s="55"/>
      <c r="D34" s="57"/>
      <c r="K34" s="58"/>
      <c r="L34" s="58"/>
    </row>
    <row r="35" spans="1:12" s="56" customFormat="1" ht="21" customHeight="1" x14ac:dyDescent="0.25">
      <c r="A35" s="54"/>
      <c r="B35" s="55"/>
      <c r="D35" s="57"/>
      <c r="K35" s="58"/>
      <c r="L35" s="58"/>
    </row>
    <row r="36" spans="1:12" s="56" customFormat="1" ht="21" customHeight="1" x14ac:dyDescent="0.25">
      <c r="A36" s="54"/>
      <c r="B36" s="55"/>
      <c r="D36" s="57"/>
      <c r="K36" s="58"/>
      <c r="L36" s="58"/>
    </row>
    <row r="37" spans="1:12" s="56" customFormat="1" ht="21" customHeight="1" x14ac:dyDescent="0.25">
      <c r="A37" s="54"/>
      <c r="B37" s="55"/>
      <c r="D37" s="57"/>
      <c r="K37" s="58"/>
      <c r="L37" s="58"/>
    </row>
    <row r="38" spans="1:12" s="56" customFormat="1" ht="21" customHeight="1" x14ac:dyDescent="0.25">
      <c r="A38" s="54"/>
      <c r="B38" s="55"/>
      <c r="D38" s="57"/>
      <c r="K38" s="58"/>
      <c r="L38" s="58"/>
    </row>
    <row r="39" spans="1:12" s="56" customFormat="1" ht="21" customHeight="1" x14ac:dyDescent="0.25">
      <c r="A39" s="54"/>
      <c r="B39" s="55"/>
      <c r="D39" s="57"/>
      <c r="K39" s="58"/>
      <c r="L39" s="58"/>
    </row>
    <row r="40" spans="1:12" s="56" customFormat="1" ht="21" customHeight="1" x14ac:dyDescent="0.25">
      <c r="A40" s="54"/>
      <c r="B40" s="55"/>
      <c r="D40" s="57"/>
      <c r="K40" s="58"/>
      <c r="L40" s="58"/>
    </row>
    <row r="41" spans="1:12" s="56" customFormat="1" ht="21" customHeight="1" x14ac:dyDescent="0.25">
      <c r="A41" s="54"/>
      <c r="B41" s="55"/>
      <c r="D41" s="57"/>
      <c r="K41" s="58"/>
      <c r="L41" s="58"/>
    </row>
    <row r="42" spans="1:12" s="56" customFormat="1" ht="21" customHeight="1" x14ac:dyDescent="0.25">
      <c r="A42" s="54"/>
      <c r="B42" s="55"/>
      <c r="D42" s="57"/>
      <c r="K42" s="58"/>
      <c r="L42" s="58"/>
    </row>
    <row r="43" spans="1:12" s="56" customFormat="1" ht="21" customHeight="1" x14ac:dyDescent="0.25">
      <c r="A43" s="54"/>
      <c r="B43" s="55"/>
      <c r="D43" s="57"/>
      <c r="K43" s="58"/>
      <c r="L43" s="58"/>
    </row>
    <row r="44" spans="1:12" s="56" customFormat="1" ht="21" customHeight="1" x14ac:dyDescent="0.25">
      <c r="A44" s="54"/>
      <c r="B44" s="55"/>
      <c r="D44" s="57"/>
      <c r="K44" s="58"/>
      <c r="L44" s="58"/>
    </row>
    <row r="45" spans="1:12" s="56" customFormat="1" ht="21" customHeight="1" x14ac:dyDescent="0.25">
      <c r="A45" s="54"/>
      <c r="B45" s="55"/>
      <c r="D45" s="57"/>
      <c r="K45" s="58"/>
      <c r="L45" s="58"/>
    </row>
    <row r="46" spans="1:12" s="56" customFormat="1" ht="21" customHeight="1" x14ac:dyDescent="0.25">
      <c r="A46" s="54"/>
      <c r="B46" s="55"/>
      <c r="D46" s="57"/>
      <c r="K46" s="58"/>
      <c r="L46" s="58"/>
    </row>
    <row r="47" spans="1:12" s="56" customFormat="1" ht="21" customHeight="1" x14ac:dyDescent="0.25">
      <c r="A47" s="54"/>
      <c r="B47" s="55"/>
      <c r="D47" s="57"/>
      <c r="K47" s="58"/>
      <c r="L47" s="58"/>
    </row>
    <row r="48" spans="1:12" s="56" customFormat="1" ht="21" customHeight="1" x14ac:dyDescent="0.25">
      <c r="A48" s="54"/>
      <c r="B48" s="55"/>
      <c r="D48" s="57"/>
      <c r="K48" s="58"/>
      <c r="L48" s="58"/>
    </row>
    <row r="49" spans="1:12" s="56" customFormat="1" ht="21" customHeight="1" x14ac:dyDescent="0.25">
      <c r="A49" s="54"/>
      <c r="B49" s="55"/>
      <c r="D49" s="57"/>
      <c r="K49" s="58"/>
      <c r="L49" s="58"/>
    </row>
    <row r="50" spans="1:12" s="56" customFormat="1" ht="21" customHeight="1" x14ac:dyDescent="0.25">
      <c r="A50" s="54"/>
      <c r="B50" s="55"/>
      <c r="D50" s="57"/>
      <c r="K50" s="58"/>
      <c r="L50" s="58"/>
    </row>
    <row r="51" spans="1:12" s="56" customFormat="1" ht="21" customHeight="1" x14ac:dyDescent="0.25">
      <c r="A51" s="54"/>
      <c r="B51" s="55"/>
      <c r="D51" s="57"/>
      <c r="K51" s="58"/>
      <c r="L51" s="58"/>
    </row>
    <row r="52" spans="1:12" s="56" customFormat="1" ht="21" customHeight="1" x14ac:dyDescent="0.25">
      <c r="A52" s="54"/>
      <c r="B52" s="55"/>
      <c r="D52" s="57"/>
      <c r="K52" s="58"/>
      <c r="L52" s="58"/>
    </row>
    <row r="53" spans="1:12" s="56" customFormat="1" ht="21" customHeight="1" x14ac:dyDescent="0.25">
      <c r="A53" s="54"/>
      <c r="B53" s="55"/>
      <c r="D53" s="57"/>
      <c r="K53" s="58"/>
      <c r="L53" s="58"/>
    </row>
    <row r="54" spans="1:12" s="56" customFormat="1" ht="21" customHeight="1" x14ac:dyDescent="0.25">
      <c r="A54" s="54"/>
      <c r="B54" s="55"/>
      <c r="D54" s="57"/>
      <c r="K54" s="58"/>
      <c r="L54" s="58"/>
    </row>
    <row r="55" spans="1:12" s="56" customFormat="1" ht="21" customHeight="1" x14ac:dyDescent="0.25">
      <c r="A55" s="54"/>
      <c r="B55" s="55"/>
      <c r="D55" s="57"/>
      <c r="K55" s="58"/>
      <c r="L55" s="58"/>
    </row>
    <row r="56" spans="1:12" s="56" customFormat="1" ht="21" customHeight="1" x14ac:dyDescent="0.25">
      <c r="A56" s="54"/>
      <c r="B56" s="55"/>
      <c r="D56" s="57"/>
      <c r="K56" s="58"/>
      <c r="L56" s="58"/>
    </row>
    <row r="57" spans="1:12" s="56" customFormat="1" ht="21" customHeight="1" x14ac:dyDescent="0.25">
      <c r="A57" s="54"/>
      <c r="B57" s="55"/>
      <c r="D57" s="57"/>
      <c r="K57" s="58"/>
      <c r="L57" s="58"/>
    </row>
    <row r="58" spans="1:12" s="56" customFormat="1" ht="21" customHeight="1" x14ac:dyDescent="0.25">
      <c r="A58" s="54"/>
      <c r="B58" s="55"/>
      <c r="D58" s="57"/>
      <c r="K58" s="58"/>
      <c r="L58" s="58"/>
    </row>
    <row r="59" spans="1:12" s="56" customFormat="1" ht="21" customHeight="1" x14ac:dyDescent="0.25">
      <c r="A59" s="54"/>
      <c r="B59" s="55"/>
      <c r="D59" s="57"/>
      <c r="K59" s="58"/>
      <c r="L59" s="58"/>
    </row>
    <row r="60" spans="1:12" s="56" customFormat="1" ht="21" customHeight="1" x14ac:dyDescent="0.25">
      <c r="A60" s="54"/>
      <c r="B60" s="55"/>
      <c r="D60" s="57"/>
      <c r="K60" s="58"/>
      <c r="L60" s="58"/>
    </row>
    <row r="61" spans="1:12" s="56" customFormat="1" ht="21" customHeight="1" x14ac:dyDescent="0.25">
      <c r="A61" s="54"/>
      <c r="B61" s="55"/>
      <c r="D61" s="57"/>
      <c r="K61" s="58"/>
      <c r="L61" s="58"/>
    </row>
    <row r="62" spans="1:12" s="56" customFormat="1" ht="21" customHeight="1" x14ac:dyDescent="0.25">
      <c r="A62" s="54"/>
      <c r="B62" s="55"/>
      <c r="D62" s="57"/>
      <c r="K62" s="58"/>
      <c r="L62" s="58"/>
    </row>
    <row r="63" spans="1:12" s="56" customFormat="1" ht="21" customHeight="1" x14ac:dyDescent="0.25">
      <c r="A63" s="54"/>
      <c r="B63" s="55"/>
      <c r="D63" s="57"/>
      <c r="K63" s="58"/>
      <c r="L63" s="58"/>
    </row>
    <row r="64" spans="1:12" s="56" customFormat="1" ht="21" customHeight="1" x14ac:dyDescent="0.25">
      <c r="A64" s="54"/>
      <c r="B64" s="55"/>
      <c r="D64" s="57"/>
      <c r="K64" s="58"/>
      <c r="L64" s="58"/>
    </row>
    <row r="65" spans="1:12" s="56" customFormat="1" ht="21" customHeight="1" x14ac:dyDescent="0.25">
      <c r="A65" s="54"/>
      <c r="B65" s="55"/>
      <c r="D65" s="57"/>
      <c r="K65" s="58"/>
      <c r="L65" s="58"/>
    </row>
    <row r="66" spans="1:12" s="56" customFormat="1" ht="21" customHeight="1" x14ac:dyDescent="0.25">
      <c r="A66" s="54"/>
      <c r="B66" s="55"/>
      <c r="D66" s="57"/>
      <c r="K66" s="58"/>
      <c r="L66" s="58"/>
    </row>
    <row r="67" spans="1:12" s="56" customFormat="1" ht="21" customHeight="1" x14ac:dyDescent="0.25">
      <c r="A67" s="54"/>
      <c r="B67" s="55"/>
      <c r="D67" s="57"/>
      <c r="K67" s="58"/>
      <c r="L67" s="58"/>
    </row>
    <row r="68" spans="1:12" s="56" customFormat="1" ht="21" customHeight="1" x14ac:dyDescent="0.25">
      <c r="A68" s="54"/>
      <c r="B68" s="55"/>
      <c r="D68" s="57"/>
      <c r="K68" s="58"/>
      <c r="L68" s="58"/>
    </row>
    <row r="69" spans="1:12" s="56" customFormat="1" ht="21" customHeight="1" x14ac:dyDescent="0.25">
      <c r="A69" s="54"/>
      <c r="B69" s="55"/>
      <c r="D69" s="57"/>
      <c r="K69" s="58"/>
      <c r="L69" s="58"/>
    </row>
    <row r="70" spans="1:12" s="56" customFormat="1" ht="21" customHeight="1" x14ac:dyDescent="0.25">
      <c r="A70" s="54"/>
      <c r="B70" s="55"/>
      <c r="D70" s="57"/>
      <c r="K70" s="58"/>
      <c r="L70" s="58"/>
    </row>
    <row r="71" spans="1:12" s="56" customFormat="1" ht="21" customHeight="1" x14ac:dyDescent="0.25">
      <c r="A71" s="54"/>
      <c r="B71" s="55"/>
      <c r="D71" s="57"/>
      <c r="K71" s="58"/>
      <c r="L71" s="58"/>
    </row>
    <row r="72" spans="1:12" s="56" customFormat="1" ht="21" customHeight="1" x14ac:dyDescent="0.25">
      <c r="A72" s="54"/>
      <c r="B72" s="55"/>
      <c r="D72" s="57"/>
      <c r="K72" s="58"/>
      <c r="L72" s="58"/>
    </row>
    <row r="73" spans="1:12" s="56" customFormat="1" ht="21" customHeight="1" x14ac:dyDescent="0.25">
      <c r="A73" s="54"/>
      <c r="B73" s="55"/>
      <c r="D73" s="57"/>
      <c r="K73" s="58"/>
      <c r="L73" s="58"/>
    </row>
    <row r="74" spans="1:12" s="56" customFormat="1" ht="21" customHeight="1" x14ac:dyDescent="0.25">
      <c r="A74" s="54"/>
      <c r="B74" s="55"/>
      <c r="D74" s="57"/>
      <c r="K74" s="58"/>
      <c r="L74" s="58"/>
    </row>
    <row r="75" spans="1:12" s="56" customFormat="1" ht="21" customHeight="1" x14ac:dyDescent="0.25">
      <c r="A75" s="54"/>
      <c r="B75" s="55"/>
      <c r="D75" s="57"/>
      <c r="K75" s="58"/>
      <c r="L75" s="58"/>
    </row>
    <row r="76" spans="1:12" s="56" customFormat="1" ht="21" customHeight="1" x14ac:dyDescent="0.25">
      <c r="A76" s="54"/>
      <c r="B76" s="55"/>
      <c r="D76" s="57"/>
      <c r="K76" s="58"/>
      <c r="L76" s="58"/>
    </row>
    <row r="77" spans="1:12" s="56" customFormat="1" ht="21" customHeight="1" x14ac:dyDescent="0.25">
      <c r="A77" s="54"/>
      <c r="B77" s="55"/>
      <c r="D77" s="57"/>
      <c r="K77" s="58"/>
      <c r="L77" s="58"/>
    </row>
    <row r="78" spans="1:12" s="56" customFormat="1" ht="21" customHeight="1" x14ac:dyDescent="0.25">
      <c r="A78" s="54"/>
      <c r="B78" s="55"/>
      <c r="D78" s="57"/>
      <c r="K78" s="58"/>
      <c r="L78" s="58"/>
    </row>
    <row r="79" spans="1:12" s="56" customFormat="1" ht="21" customHeight="1" x14ac:dyDescent="0.25">
      <c r="A79" s="54"/>
      <c r="B79" s="55"/>
      <c r="D79" s="57"/>
      <c r="K79" s="58"/>
      <c r="L79" s="58"/>
    </row>
    <row r="80" spans="1:12" s="56" customFormat="1" ht="21" customHeight="1" x14ac:dyDescent="0.25">
      <c r="A80" s="54"/>
      <c r="B80" s="55"/>
      <c r="D80" s="57"/>
      <c r="K80" s="58"/>
      <c r="L80" s="58"/>
    </row>
    <row r="81" spans="1:12" s="56" customFormat="1" ht="21" customHeight="1" x14ac:dyDescent="0.25">
      <c r="A81" s="54"/>
      <c r="B81" s="55"/>
      <c r="D81" s="57"/>
      <c r="K81" s="58"/>
      <c r="L81" s="58"/>
    </row>
    <row r="82" spans="1:12" s="56" customFormat="1" ht="21" customHeight="1" x14ac:dyDescent="0.25">
      <c r="A82" s="54"/>
      <c r="B82" s="55"/>
      <c r="D82" s="57"/>
      <c r="K82" s="58"/>
      <c r="L82" s="58"/>
    </row>
    <row r="83" spans="1:12" s="56" customFormat="1" ht="21" customHeight="1" x14ac:dyDescent="0.25">
      <c r="A83" s="54"/>
      <c r="B83" s="55"/>
      <c r="D83" s="57"/>
      <c r="K83" s="58"/>
      <c r="L83" s="58"/>
    </row>
    <row r="84" spans="1:12" s="56" customFormat="1" ht="21" customHeight="1" x14ac:dyDescent="0.25">
      <c r="A84" s="54"/>
      <c r="B84" s="55"/>
      <c r="D84" s="57"/>
      <c r="K84" s="58"/>
      <c r="L84" s="58"/>
    </row>
    <row r="85" spans="1:12" s="56" customFormat="1" ht="21" customHeight="1" x14ac:dyDescent="0.25">
      <c r="A85" s="54"/>
      <c r="B85" s="55"/>
      <c r="D85" s="57"/>
      <c r="K85" s="58"/>
      <c r="L85" s="58"/>
    </row>
    <row r="86" spans="1:12" s="56" customFormat="1" ht="21" customHeight="1" x14ac:dyDescent="0.25">
      <c r="A86" s="54"/>
      <c r="B86" s="55"/>
      <c r="D86" s="57"/>
      <c r="K86" s="58"/>
      <c r="L86" s="58"/>
    </row>
    <row r="87" spans="1:12" s="56" customFormat="1" ht="21" customHeight="1" x14ac:dyDescent="0.25">
      <c r="A87" s="54"/>
      <c r="B87" s="55"/>
      <c r="D87" s="57"/>
      <c r="K87" s="58"/>
      <c r="L87" s="58"/>
    </row>
    <row r="88" spans="1:12" s="56" customFormat="1" ht="21" customHeight="1" x14ac:dyDescent="0.25">
      <c r="A88" s="54"/>
      <c r="B88" s="55"/>
      <c r="D88" s="57"/>
      <c r="K88" s="58"/>
      <c r="L88" s="58"/>
    </row>
    <row r="89" spans="1:12" s="56" customFormat="1" ht="21" customHeight="1" x14ac:dyDescent="0.25">
      <c r="A89" s="54"/>
      <c r="B89" s="55"/>
      <c r="D89" s="57"/>
      <c r="K89" s="58"/>
      <c r="L89" s="58"/>
    </row>
    <row r="90" spans="1:12" s="56" customFormat="1" ht="21" customHeight="1" x14ac:dyDescent="0.25">
      <c r="A90" s="54"/>
      <c r="B90" s="55"/>
      <c r="D90" s="57"/>
      <c r="K90" s="58"/>
      <c r="L90" s="58"/>
    </row>
    <row r="91" spans="1:12" s="56" customFormat="1" ht="21" customHeight="1" x14ac:dyDescent="0.25">
      <c r="A91" s="54"/>
      <c r="B91" s="55"/>
      <c r="D91" s="57"/>
      <c r="K91" s="58"/>
      <c r="L91" s="58"/>
    </row>
    <row r="92" spans="1:12" s="56" customFormat="1" ht="21" customHeight="1" x14ac:dyDescent="0.25">
      <c r="A92" s="54"/>
      <c r="B92" s="55"/>
      <c r="D92" s="57"/>
      <c r="K92" s="58"/>
      <c r="L92" s="58"/>
    </row>
    <row r="93" spans="1:12" s="56" customFormat="1" ht="21" customHeight="1" x14ac:dyDescent="0.25">
      <c r="A93" s="54"/>
      <c r="B93" s="55"/>
      <c r="D93" s="57"/>
      <c r="K93" s="58"/>
      <c r="L93" s="58"/>
    </row>
    <row r="94" spans="1:12" s="56" customFormat="1" ht="21" customHeight="1" x14ac:dyDescent="0.25">
      <c r="A94" s="54"/>
      <c r="B94" s="55"/>
      <c r="D94" s="57"/>
      <c r="K94" s="58"/>
      <c r="L94" s="58"/>
    </row>
    <row r="95" spans="1:12" s="56" customFormat="1" ht="21" customHeight="1" x14ac:dyDescent="0.25">
      <c r="A95" s="54"/>
      <c r="B95" s="55"/>
      <c r="D95" s="57"/>
      <c r="K95" s="58"/>
      <c r="L95" s="58"/>
    </row>
    <row r="96" spans="1:12" s="56" customFormat="1" ht="21" customHeight="1" x14ac:dyDescent="0.25">
      <c r="A96" s="54"/>
      <c r="B96" s="55"/>
      <c r="D96" s="57"/>
      <c r="K96" s="58"/>
      <c r="L96" s="58"/>
    </row>
    <row r="97" spans="1:12" s="56" customFormat="1" ht="21" customHeight="1" x14ac:dyDescent="0.25">
      <c r="A97" s="54"/>
      <c r="B97" s="55"/>
      <c r="D97" s="57"/>
      <c r="K97" s="58"/>
      <c r="L97" s="58"/>
    </row>
    <row r="98" spans="1:12" s="56" customFormat="1" ht="21" customHeight="1" x14ac:dyDescent="0.25">
      <c r="A98" s="54"/>
      <c r="B98" s="55"/>
      <c r="D98" s="57"/>
      <c r="K98" s="58"/>
      <c r="L98" s="58"/>
    </row>
    <row r="99" spans="1:12" s="56" customFormat="1" ht="21" customHeight="1" x14ac:dyDescent="0.25">
      <c r="A99" s="54"/>
      <c r="B99" s="55"/>
      <c r="D99" s="57"/>
      <c r="K99" s="58"/>
      <c r="L99" s="58"/>
    </row>
    <row r="100" spans="1:12" s="56" customFormat="1" ht="21" customHeight="1" x14ac:dyDescent="0.25">
      <c r="A100" s="54"/>
      <c r="B100" s="55"/>
      <c r="D100" s="57"/>
      <c r="K100" s="58"/>
      <c r="L100" s="58"/>
    </row>
    <row r="101" spans="1:12" s="56" customFormat="1" ht="21" customHeight="1" x14ac:dyDescent="0.25">
      <c r="A101" s="54"/>
      <c r="B101" s="55"/>
      <c r="D101" s="57"/>
      <c r="K101" s="58"/>
      <c r="L101" s="58"/>
    </row>
    <row r="102" spans="1:12" s="56" customFormat="1" ht="21" customHeight="1" x14ac:dyDescent="0.25">
      <c r="A102" s="54"/>
      <c r="B102" s="55"/>
      <c r="D102" s="57"/>
      <c r="K102" s="58"/>
      <c r="L102" s="58"/>
    </row>
    <row r="103" spans="1:12" s="56" customFormat="1" ht="21" customHeight="1" x14ac:dyDescent="0.25">
      <c r="A103" s="54"/>
      <c r="B103" s="55"/>
      <c r="D103" s="57"/>
      <c r="K103" s="58"/>
      <c r="L103" s="58"/>
    </row>
    <row r="104" spans="1:12" s="56" customFormat="1" ht="21" customHeight="1" x14ac:dyDescent="0.25">
      <c r="A104" s="54"/>
      <c r="B104" s="55"/>
      <c r="D104" s="57"/>
      <c r="K104" s="58"/>
      <c r="L104" s="58"/>
    </row>
    <row r="105" spans="1:12" s="56" customFormat="1" ht="21" customHeight="1" x14ac:dyDescent="0.25">
      <c r="A105" s="54"/>
      <c r="B105" s="55"/>
      <c r="D105" s="57"/>
      <c r="K105" s="58"/>
      <c r="L105" s="58"/>
    </row>
    <row r="106" spans="1:12" s="56" customFormat="1" ht="21" customHeight="1" x14ac:dyDescent="0.25">
      <c r="A106" s="54"/>
      <c r="B106" s="55"/>
      <c r="D106" s="57"/>
      <c r="K106" s="58"/>
      <c r="L106" s="58"/>
    </row>
    <row r="107" spans="1:12" s="56" customFormat="1" ht="21" customHeight="1" x14ac:dyDescent="0.25">
      <c r="A107" s="54"/>
      <c r="B107" s="55"/>
      <c r="D107" s="57"/>
      <c r="K107" s="58"/>
      <c r="L107" s="58"/>
    </row>
    <row r="108" spans="1:12" s="56" customFormat="1" ht="21" customHeight="1" x14ac:dyDescent="0.25">
      <c r="A108" s="54"/>
      <c r="B108" s="55"/>
      <c r="D108" s="57"/>
      <c r="K108" s="58"/>
      <c r="L108" s="58"/>
    </row>
    <row r="109" spans="1:12" s="56" customFormat="1" ht="21" customHeight="1" x14ac:dyDescent="0.25">
      <c r="A109" s="54"/>
      <c r="B109" s="55"/>
      <c r="D109" s="57"/>
      <c r="K109" s="58"/>
      <c r="L109" s="58"/>
    </row>
    <row r="110" spans="1:12" s="56" customFormat="1" ht="21" customHeight="1" x14ac:dyDescent="0.25">
      <c r="A110" s="54"/>
      <c r="B110" s="55"/>
      <c r="D110" s="57"/>
      <c r="K110" s="58"/>
      <c r="L110" s="58"/>
    </row>
    <row r="111" spans="1:12" s="56" customFormat="1" ht="21" customHeight="1" x14ac:dyDescent="0.25">
      <c r="A111" s="54"/>
      <c r="B111" s="55"/>
      <c r="D111" s="57"/>
      <c r="K111" s="58"/>
      <c r="L111" s="58"/>
    </row>
    <row r="112" spans="1:12" s="56" customFormat="1" ht="15.75" customHeight="1" x14ac:dyDescent="0.25">
      <c r="A112" s="61"/>
      <c r="D112" s="55"/>
    </row>
    <row r="113" spans="4:4" s="56" customFormat="1" ht="15.75" customHeight="1" x14ac:dyDescent="0.25">
      <c r="D113" s="55"/>
    </row>
  </sheetData>
  <mergeCells count="1">
    <mergeCell ref="C1:M1"/>
  </mergeCells>
  <conditionalFormatting sqref="A3:M111 A1:A2">
    <cfRule type="containsText" dxfId="14" priority="13" operator="containsText" text="true">
      <formula>NOT(ISERROR(SEARCH(("true"),(A1))))</formula>
    </cfRule>
  </conditionalFormatting>
  <conditionalFormatting sqref="J1:J1048576">
    <cfRule type="containsText" dxfId="13" priority="1" operator="containsText" text="Sem resposta">
      <formula>NOT(ISERROR(SEARCH("Sem resposta",J1)))</formula>
    </cfRule>
  </conditionalFormatting>
  <conditionalFormatting sqref="J3:J112">
    <cfRule type="containsText" dxfId="12" priority="5" operator="containsText" text="Reprovado">
      <formula>NOT(ISERROR(SEARCH("Reprovado",J3)))</formula>
    </cfRule>
    <cfRule type="containsText" dxfId="11" priority="6" operator="containsText" text="Entrevistas">
      <formula>NOT(ISERROR(SEARCH("Entrevistas",J3)))</formula>
    </cfRule>
    <cfRule type="containsText" dxfId="10" priority="7" operator="containsText" text="Testes">
      <formula>NOT(ISERROR(SEARCH("Testes",J3)))</formula>
    </cfRule>
    <cfRule type="containsText" dxfId="9" priority="8" operator="containsText" text="Currículo">
      <formula>NOT(ISERROR(SEARCH("Currículo",J3)))</formula>
    </cfRule>
    <cfRule type="containsText" dxfId="8" priority="9" operator="containsText" text="Aprovado">
      <formula>NOT(ISERROR(SEARCH("Aprovado",J3)))</formula>
    </cfRule>
    <cfRule type="containsText" dxfId="7" priority="10" operator="containsText" text="Negativa">
      <formula>NOT(ISERROR(SEARCH("Negativa",J3)))</formula>
    </cfRule>
  </conditionalFormatting>
  <conditionalFormatting sqref="J3:J113">
    <cfRule type="containsText" dxfId="6" priority="2" operator="containsText" text="Testes">
      <formula>NOT(ISERROR(SEARCH("Testes",J3)))</formula>
    </cfRule>
    <cfRule type="containsText" dxfId="5" priority="3" operator="containsText" text="Entrevistas">
      <formula>NOT(ISERROR(SEARCH("Entrevistas",J3)))</formula>
    </cfRule>
    <cfRule type="containsText" dxfId="4" priority="4" operator="containsText" text="Currículo">
      <formula>NOT(ISERROR(SEARCH("Currículo",J3)))</formula>
    </cfRule>
  </conditionalFormatting>
  <conditionalFormatting sqref="L3:L112">
    <cfRule type="containsText" dxfId="3" priority="11" operator="containsText" text="ABERTA">
      <formula>NOT(ISERROR(SEARCH("ABERTA",L3)))</formula>
    </cfRule>
    <cfRule type="containsText" dxfId="2" priority="12" operator="containsText" text="FECHADA">
      <formula>NOT(ISERROR(SEARCH("FECHADA",L3)))</formula>
    </cfRule>
  </conditionalFormatting>
  <dataValidations count="6">
    <dataValidation type="list" allowBlank="1" showErrorMessage="1" sqref="G3:G18" xr:uid="{00000000-0002-0000-0000-000000000000}">
      <formula1>"Estágio,Júnior,Pleno,Sênior,Treinee,Coordenador,Analista,Head"</formula1>
    </dataValidation>
    <dataValidation type="list" allowBlank="1" showErrorMessage="1" sqref="E3:E21" xr:uid="{00000000-0002-0000-0000-000002000000}">
      <formula1>"CLT,PJ,Informal"</formula1>
    </dataValidation>
    <dataValidation type="list" allowBlank="1" showErrorMessage="1" sqref="F3:F22" xr:uid="{00000000-0002-0000-0000-000003000000}">
      <formula1>"Remoto,Híbrido,Presencial"</formula1>
    </dataValidation>
    <dataValidation type="list" allowBlank="1" showErrorMessage="1" sqref="L3:L19" xr:uid="{00000000-0002-0000-0000-000004000000}">
      <formula1>"ABERTA,FECHADA"</formula1>
    </dataValidation>
    <dataValidation type="list" allowBlank="1" showInputMessage="1" showErrorMessage="1" prompt="Selecione em qual fase você está" sqref="J19:J112" xr:uid="{12221A74-5FED-4D9F-8A3E-F0A2981F2240}">
      <formula1>"Currículo,Entrevistas,Testes,Reprovado,Aprovado"</formula1>
    </dataValidation>
    <dataValidation type="list" allowBlank="1" showInputMessage="1" showErrorMessage="1" prompt="Selecione em qual fase você está" sqref="J3:J18" xr:uid="{9A5D24F2-0EAB-4B38-8385-C5AC111345EE}">
      <formula1>"Currículo,Entrevistas,Testes,Reprovado,Aprovado,Sem resposta"</formula1>
    </dataValidation>
  </dataValidations>
  <hyperlinks>
    <hyperlink ref="M3" r:id="rId1" xr:uid="{00000000-0004-0000-0000-000000000000}"/>
    <hyperlink ref="M4" r:id="rId2" xr:uid="{00000000-0004-0000-0000-000001000000}"/>
    <hyperlink ref="M5" r:id="rId3" xr:uid="{00000000-0004-0000-0000-000002000000}"/>
    <hyperlink ref="M6" r:id="rId4" xr:uid="{00000000-0004-0000-0000-000003000000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5"/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1545B"/>
    <outlinePr summaryBelow="0" summaryRight="0"/>
  </sheetPr>
  <dimension ref="A1:L20"/>
  <sheetViews>
    <sheetView showGridLines="0" zoomScaleNormal="100" workbookViewId="0">
      <pane ySplit="1" topLeftCell="A2" activePane="bottomLeft" state="frozen"/>
      <selection pane="bottomLeft" activeCell="C6" sqref="C6"/>
    </sheetView>
  </sheetViews>
  <sheetFormatPr defaultColWidth="12.6328125" defaultRowHeight="15.75" customHeight="1" x14ac:dyDescent="0.45"/>
  <cols>
    <col min="1" max="1" width="4.36328125" style="10" customWidth="1"/>
    <col min="2" max="2" width="16" style="10" customWidth="1"/>
    <col min="3" max="3" width="12.1796875" style="10" customWidth="1"/>
    <col min="4" max="12" width="19.36328125" style="10" customWidth="1"/>
    <col min="13" max="13" width="12.6328125" style="10"/>
    <col min="14" max="29" width="0" style="10" hidden="1" customWidth="1"/>
    <col min="30" max="16384" width="12.6328125" style="10"/>
  </cols>
  <sheetData>
    <row r="1" spans="1:12" ht="59.25" customHeight="1" x14ac:dyDescent="0.45">
      <c r="A1" s="9"/>
      <c r="B1" s="7"/>
      <c r="C1" s="8"/>
      <c r="D1" s="7"/>
      <c r="E1" s="7"/>
      <c r="F1" s="7"/>
      <c r="G1" s="7"/>
      <c r="H1" s="7"/>
      <c r="I1" s="7"/>
      <c r="J1" s="7"/>
      <c r="K1" s="7"/>
      <c r="L1" s="7"/>
    </row>
    <row r="2" spans="1:12" ht="59" customHeight="1" x14ac:dyDescent="0.45">
      <c r="A2" s="11"/>
      <c r="B2" s="11"/>
      <c r="C2" s="64" t="s">
        <v>81</v>
      </c>
      <c r="D2" s="64"/>
      <c r="E2" s="64"/>
      <c r="F2" s="64"/>
      <c r="G2" s="64"/>
      <c r="H2" s="39"/>
      <c r="I2" s="39"/>
      <c r="J2" s="12"/>
      <c r="K2" s="12"/>
      <c r="L2" s="12"/>
    </row>
    <row r="3" spans="1:12" s="43" customFormat="1" ht="21" customHeight="1" x14ac:dyDescent="0.25">
      <c r="A3" s="42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39.5" customHeight="1" x14ac:dyDescent="0.45">
      <c r="A4" s="13"/>
      <c r="B4" s="14" t="s">
        <v>71</v>
      </c>
      <c r="D4" s="65" t="s">
        <v>78</v>
      </c>
      <c r="E4" s="66"/>
      <c r="F4" s="66"/>
      <c r="G4" s="67"/>
      <c r="H4" s="49"/>
      <c r="I4" s="68" t="s">
        <v>79</v>
      </c>
      <c r="J4" s="69"/>
      <c r="K4" s="69"/>
      <c r="L4" s="70"/>
    </row>
    <row r="5" spans="1:12" ht="42" customHeight="1" x14ac:dyDescent="0.45">
      <c r="A5" s="13"/>
      <c r="B5" s="17">
        <f>COUNTIF(CONTROLE!L3:L112,"ABERTA")</f>
        <v>14</v>
      </c>
      <c r="C5" s="18"/>
      <c r="D5" s="46"/>
      <c r="E5" s="47"/>
      <c r="F5" s="47"/>
      <c r="G5" s="48"/>
      <c r="H5" s="16"/>
      <c r="I5" s="16"/>
      <c r="J5" s="16"/>
      <c r="K5" s="16"/>
      <c r="L5" s="16"/>
    </row>
    <row r="6" spans="1:12" ht="36.5" customHeight="1" x14ac:dyDescent="0.45">
      <c r="A6" s="13"/>
      <c r="B6" s="22" t="s">
        <v>72</v>
      </c>
      <c r="C6" s="23"/>
      <c r="D6" s="24"/>
      <c r="E6" s="20"/>
      <c r="F6" s="20"/>
      <c r="G6" s="21"/>
      <c r="H6" s="16"/>
      <c r="I6" s="16"/>
      <c r="J6" s="16"/>
      <c r="K6" s="16"/>
      <c r="L6" s="16"/>
    </row>
    <row r="7" spans="1:12" ht="44" customHeight="1" x14ac:dyDescent="0.45">
      <c r="A7" s="13"/>
      <c r="B7" s="25">
        <f>COUNTIF(CONTROLE!L3:L112,"FECHADA")</f>
        <v>3</v>
      </c>
      <c r="C7" s="18"/>
      <c r="D7" s="19"/>
      <c r="E7" s="44"/>
      <c r="F7" s="40"/>
      <c r="G7" s="40"/>
      <c r="H7" s="40"/>
      <c r="I7" s="40"/>
      <c r="J7" s="16"/>
      <c r="K7" s="16"/>
      <c r="L7" s="16"/>
    </row>
    <row r="8" spans="1:12" ht="14" customHeight="1" x14ac:dyDescent="0.45">
      <c r="A8" s="26"/>
      <c r="B8" s="27"/>
      <c r="C8" s="20"/>
      <c r="D8" s="19"/>
      <c r="E8" s="20"/>
      <c r="F8" s="20"/>
      <c r="G8" s="21"/>
      <c r="H8" s="16"/>
      <c r="I8" s="16"/>
      <c r="J8" s="16"/>
      <c r="K8" s="16"/>
      <c r="L8" s="16"/>
    </row>
    <row r="9" spans="1:12" ht="45" customHeight="1" x14ac:dyDescent="0.45">
      <c r="A9" s="13"/>
      <c r="B9" s="14" t="s">
        <v>66</v>
      </c>
      <c r="C9" s="18"/>
      <c r="D9" s="19"/>
      <c r="E9" s="20"/>
      <c r="F9" s="20"/>
      <c r="G9" s="21"/>
      <c r="H9" s="16"/>
      <c r="I9" s="16"/>
      <c r="J9" s="16"/>
      <c r="K9" s="16"/>
      <c r="L9" s="16"/>
    </row>
    <row r="10" spans="1:12" ht="43" customHeight="1" x14ac:dyDescent="0.45">
      <c r="A10" s="13"/>
      <c r="B10" s="28">
        <f>COUNTA(CONTROLE!J3:J112)</f>
        <v>17</v>
      </c>
      <c r="C10" s="18"/>
      <c r="D10" s="19"/>
      <c r="E10" s="20"/>
      <c r="F10" s="20"/>
      <c r="G10" s="21"/>
      <c r="H10" s="16"/>
      <c r="I10" s="16"/>
      <c r="J10" s="16"/>
      <c r="K10" s="16"/>
      <c r="L10" s="16"/>
    </row>
    <row r="11" spans="1:12" ht="46" customHeight="1" x14ac:dyDescent="0.45">
      <c r="A11" s="29"/>
      <c r="B11" s="14" t="s">
        <v>67</v>
      </c>
      <c r="C11" s="33"/>
      <c r="D11" s="30"/>
      <c r="E11" s="31"/>
      <c r="F11" s="31"/>
      <c r="G11" s="16"/>
      <c r="H11" s="16"/>
      <c r="I11" s="16"/>
      <c r="J11" s="16"/>
      <c r="K11" s="16"/>
      <c r="L11" s="16"/>
    </row>
    <row r="12" spans="1:12" ht="41.5" customHeight="1" x14ac:dyDescent="0.45">
      <c r="A12" s="29"/>
      <c r="B12" s="32">
        <f>COUNTIF(CONTROLE!J3:J112,"Entrevistas")+COUNTIF(CONTROLE!J3:J112,"Testes")+COUNTIF(CONTROLE!J3:J112,"aprovado")+COUNTIF(CONTROLE!J3:J112,"reprovado")</f>
        <v>11</v>
      </c>
      <c r="D12" s="31"/>
      <c r="E12" s="31"/>
      <c r="F12" s="31"/>
      <c r="G12" s="16"/>
      <c r="H12" s="16"/>
      <c r="I12" s="16"/>
      <c r="J12" s="16"/>
      <c r="K12" s="16"/>
      <c r="L12" s="16"/>
    </row>
    <row r="13" spans="1:12" ht="13" customHeight="1" x14ac:dyDescent="0.45">
      <c r="A13" s="29"/>
      <c r="B13" s="38"/>
      <c r="C13" s="33"/>
      <c r="D13" s="72" t="s">
        <v>84</v>
      </c>
      <c r="E13" s="72"/>
      <c r="F13" s="72"/>
      <c r="G13" s="72"/>
      <c r="H13" s="72"/>
      <c r="I13" s="72"/>
      <c r="J13" s="72"/>
      <c r="K13" s="72"/>
      <c r="L13" s="72"/>
    </row>
    <row r="14" spans="1:12" ht="39" customHeight="1" x14ac:dyDescent="0.45">
      <c r="A14" s="29"/>
      <c r="B14" s="14" t="s">
        <v>73</v>
      </c>
      <c r="C14" s="31"/>
      <c r="D14" s="71" t="s">
        <v>69</v>
      </c>
      <c r="E14" s="71"/>
      <c r="F14" s="71" t="s">
        <v>67</v>
      </c>
      <c r="G14" s="71"/>
      <c r="H14" s="71" t="s">
        <v>68</v>
      </c>
      <c r="I14" s="71"/>
      <c r="J14" s="71" t="s">
        <v>70</v>
      </c>
      <c r="K14" s="71"/>
      <c r="L14" s="71"/>
    </row>
    <row r="15" spans="1:12" ht="40.5" customHeight="1" x14ac:dyDescent="0.45">
      <c r="A15" s="29"/>
      <c r="B15" s="32">
        <f>COUNTIF(CONTROLE!E3:E112,"CLT")</f>
        <v>7</v>
      </c>
      <c r="C15" s="31"/>
      <c r="D15" s="74">
        <f>COUNTIF(CONTROLE!J3:J112,"Currículo")</f>
        <v>4</v>
      </c>
      <c r="E15" s="74"/>
      <c r="F15" s="75">
        <f>COUNTIF(CONTROLE!J3:J112,"Entrevistas")</f>
        <v>5</v>
      </c>
      <c r="G15" s="75"/>
      <c r="H15" s="76">
        <f>COUNTIF(CONTROLE!J3:J112,"testes")</f>
        <v>2</v>
      </c>
      <c r="I15" s="76"/>
      <c r="J15" s="37" t="s">
        <v>45</v>
      </c>
      <c r="K15" s="37" t="s">
        <v>44</v>
      </c>
      <c r="L15" s="37" t="s">
        <v>76</v>
      </c>
    </row>
    <row r="16" spans="1:12" ht="36.5" customHeight="1" x14ac:dyDescent="0.45">
      <c r="A16" s="29"/>
      <c r="B16" s="14" t="s">
        <v>74</v>
      </c>
      <c r="C16" s="31"/>
      <c r="D16" s="74"/>
      <c r="E16" s="74"/>
      <c r="F16" s="75"/>
      <c r="G16" s="75"/>
      <c r="H16" s="76"/>
      <c r="I16" s="76"/>
      <c r="J16" s="77">
        <f>COUNTIF(CONTROLE!J3:J112,"reprovado")</f>
        <v>3</v>
      </c>
      <c r="K16" s="78">
        <f>COUNTIF(CONTROLE!J3:J112,"Aprovado")</f>
        <v>1</v>
      </c>
      <c r="L16" s="79">
        <f>COUNTIF(CONTROLE!J3:J112,"Sem resposta")</f>
        <v>2</v>
      </c>
    </row>
    <row r="17" spans="1:12" ht="39.5" customHeight="1" x14ac:dyDescent="0.45">
      <c r="A17" s="29"/>
      <c r="B17" s="32">
        <f>COUNTIF(CONTROLE!E3:E112,"PJ")</f>
        <v>5</v>
      </c>
      <c r="C17" s="35"/>
      <c r="D17" s="74"/>
      <c r="E17" s="74"/>
      <c r="F17" s="75"/>
      <c r="G17" s="75"/>
      <c r="H17" s="76"/>
      <c r="I17" s="76"/>
      <c r="J17" s="77"/>
      <c r="K17" s="78"/>
      <c r="L17" s="79"/>
    </row>
    <row r="18" spans="1:12" ht="39.5" customHeight="1" x14ac:dyDescent="0.45">
      <c r="A18" s="29"/>
      <c r="B18" s="14" t="s">
        <v>75</v>
      </c>
      <c r="C18" s="31"/>
      <c r="D18" s="34"/>
      <c r="E18" s="45"/>
      <c r="F18" s="45"/>
      <c r="G18" s="45"/>
      <c r="H18" s="45"/>
      <c r="I18" s="45"/>
      <c r="J18" s="16"/>
      <c r="K18" s="16"/>
      <c r="L18" s="16"/>
    </row>
    <row r="19" spans="1:12" ht="43" customHeight="1" x14ac:dyDescent="0.45">
      <c r="A19" s="29"/>
      <c r="B19" s="32">
        <f>COUNTIF(CONTROLE!E3:E112,"Informal")</f>
        <v>5</v>
      </c>
      <c r="C19" s="31"/>
      <c r="D19" s="73" t="s">
        <v>80</v>
      </c>
      <c r="E19" s="73"/>
      <c r="F19" s="73"/>
      <c r="G19" s="73"/>
      <c r="H19" s="73"/>
      <c r="I19" s="73"/>
      <c r="J19" s="73"/>
      <c r="K19" s="73"/>
      <c r="L19" s="73"/>
    </row>
    <row r="20" spans="1:12" ht="21" customHeight="1" x14ac:dyDescent="0.45">
      <c r="A20" s="29"/>
      <c r="B20" s="29"/>
      <c r="C20" s="36"/>
      <c r="D20" s="36"/>
      <c r="E20" s="40"/>
      <c r="F20" s="40"/>
      <c r="G20" s="41"/>
      <c r="H20" s="41"/>
      <c r="I20" s="41"/>
      <c r="J20" s="41"/>
      <c r="K20" s="41"/>
      <c r="L20" s="41"/>
    </row>
  </sheetData>
  <sheetProtection pivotTables="0"/>
  <mergeCells count="15">
    <mergeCell ref="D19:L19"/>
    <mergeCell ref="D15:E17"/>
    <mergeCell ref="F15:G17"/>
    <mergeCell ref="H15:I17"/>
    <mergeCell ref="J16:J17"/>
    <mergeCell ref="K16:K17"/>
    <mergeCell ref="L16:L17"/>
    <mergeCell ref="C2:G2"/>
    <mergeCell ref="D4:G4"/>
    <mergeCell ref="I4:L4"/>
    <mergeCell ref="D14:E14"/>
    <mergeCell ref="F14:G14"/>
    <mergeCell ref="H14:I14"/>
    <mergeCell ref="J14:L14"/>
    <mergeCell ref="D13:L13"/>
  </mergeCells>
  <conditionalFormatting sqref="A1:A20 B2:C2 J2:L2 B4 D4 B5:L6 B7:E7 J7:L7 B8:L11 D12:L12 B12:B14 C13:D13 H14 J14 D14:D15 F14:F15 B14:C17 J15:L16 B18:E18 J18:L18 B19:D19 B20:L20">
    <cfRule type="containsText" dxfId="1" priority="2" operator="containsText" text="true">
      <formula>NOT(ISERROR(SEARCH(("true"),(A1))))</formula>
    </cfRule>
  </conditionalFormatting>
  <conditionalFormatting sqref="H4:I4">
    <cfRule type="containsText" dxfId="0" priority="1" operator="containsText" text="true">
      <formula>NOT(ISERROR(SEARCH(("true"),(H4))))</formula>
    </cfRule>
  </conditionalFormatting>
  <pageMargins left="0.511811024" right="0.511811024" top="0.78740157499999996" bottom="0.78740157499999996" header="0.31496062000000002" footer="0.31496062000000002"/>
  <pageSetup paperSize="9"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Planilha2</vt:lpstr>
      <vt:lpstr>Planilha1</vt:lpstr>
      <vt:lpstr>CONTROLE</vt:lpstr>
      <vt:lpstr>GRÁFICOS</vt:lpstr>
    </vt:vector>
  </TitlesOfParts>
  <Company>Vaga Design</Company>
  <LinksUpToDate>false</LinksUpToDate>
  <SharedDoc>false</SharedDoc>
  <HyperlinkBase>www.vagadesign.com.br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Controle de Vagas</dc:title>
  <dc:creator>Ana Cosso - Vaga Design</dc:creator>
  <cp:keywords>Vaga Design</cp:keywords>
  <cp:lastModifiedBy>Ana Cosso</cp:lastModifiedBy>
  <dcterms:modified xsi:type="dcterms:W3CDTF">2025-12-16T19:31:55Z</dcterms:modified>
</cp:coreProperties>
</file>